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y\Documents\NCPMC\Accounting\Budgets\2019-2020\"/>
    </mc:Choice>
  </mc:AlternateContent>
  <xr:revisionPtr revIDLastSave="0" documentId="13_ncr:1_{28723D28-0FF8-4DF3-B42E-15A64DC20DC9}" xr6:coauthVersionLast="45" xr6:coauthVersionMax="45" xr10:uidLastSave="{00000000-0000-0000-0000-000000000000}"/>
  <bookViews>
    <workbookView xWindow="-120" yWindow="-120" windowWidth="29040" windowHeight="15225" activeTab="1" xr2:uid="{00000000-000D-0000-FFFF-FFFF00000000}"/>
  </bookViews>
  <sheets>
    <sheet name="Summary Comparison" sheetId="7" r:id="rId1"/>
    <sheet name="AnnMt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5" i="7" l="1"/>
  <c r="T61" i="7" l="1"/>
  <c r="T54" i="7"/>
  <c r="T39" i="7"/>
  <c r="T28" i="7"/>
  <c r="T63" i="7" s="1"/>
  <c r="T10" i="7"/>
  <c r="T9" i="7"/>
  <c r="T8" i="7"/>
  <c r="T7" i="7"/>
  <c r="P61" i="7"/>
  <c r="P54" i="7"/>
  <c r="P39" i="7"/>
  <c r="P28" i="7"/>
  <c r="P63" i="7" s="1"/>
  <c r="P10" i="7"/>
  <c r="P8" i="7"/>
  <c r="P7" i="7"/>
  <c r="L61" i="7"/>
  <c r="L54" i="7"/>
  <c r="L39" i="7"/>
  <c r="L28" i="7"/>
  <c r="L63" i="7" s="1"/>
  <c r="L10" i="7"/>
  <c r="L9" i="7"/>
  <c r="L8" i="7"/>
  <c r="L7" i="7"/>
  <c r="L20" i="7" l="1"/>
  <c r="L64" i="7" s="1"/>
  <c r="L69" i="7" s="1"/>
  <c r="L72" i="7" s="1"/>
  <c r="L73" i="7" s="1"/>
  <c r="T20" i="7"/>
  <c r="T64" i="7" s="1"/>
  <c r="T69" i="7" s="1"/>
  <c r="T72" i="7" s="1"/>
  <c r="T73" i="7" s="1"/>
  <c r="P20" i="7"/>
  <c r="P64" i="7" s="1"/>
  <c r="P69" i="7" s="1"/>
  <c r="P72" i="7" s="1"/>
  <c r="P73" i="7" s="1"/>
  <c r="D28" i="7"/>
  <c r="D20" i="7"/>
  <c r="D54" i="7"/>
  <c r="D39" i="7"/>
  <c r="C33" i="4"/>
  <c r="C9" i="4"/>
  <c r="C19" i="4"/>
  <c r="C14" i="4"/>
  <c r="B9" i="4"/>
  <c r="D63" i="7" l="1"/>
  <c r="D64" i="7"/>
  <c r="D69" i="7" s="1"/>
  <c r="D72" i="7" s="1"/>
  <c r="D73" i="7" s="1"/>
  <c r="C27" i="4" l="1"/>
  <c r="B27" i="4"/>
  <c r="B19" i="4"/>
  <c r="B14" i="4"/>
  <c r="B33" i="4" l="1"/>
  <c r="H61" i="7" l="1"/>
  <c r="H54" i="7"/>
  <c r="H39" i="7"/>
  <c r="H28" i="7"/>
  <c r="H63" i="7" s="1"/>
  <c r="H10" i="7"/>
  <c r="H9" i="7"/>
  <c r="H8" i="7"/>
  <c r="H7" i="7"/>
  <c r="C61" i="7"/>
  <c r="C54" i="7"/>
  <c r="C39" i="7"/>
  <c r="C28" i="7"/>
  <c r="C63" i="7" s="1"/>
  <c r="C10" i="7"/>
  <c r="C9" i="7"/>
  <c r="C7" i="7"/>
  <c r="H20" i="7" l="1"/>
  <c r="H64" i="7" s="1"/>
  <c r="H69" i="7" s="1"/>
  <c r="H72" i="7" s="1"/>
  <c r="H73" i="7" s="1"/>
  <c r="C20" i="7"/>
  <c r="C64" i="7" s="1"/>
  <c r="C69" i="7" l="1"/>
  <c r="C72" i="7" l="1"/>
  <c r="C7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Morgan</author>
    <author>patty_000</author>
    <author>tc={51123464-948A-427E-8C24-93686C24A7D5}</author>
  </authors>
  <commentList>
    <comment ref="H12" authorId="0" shapeId="0" xr:uid="{9B0B04C7-BCCB-44B6-A51C-974C7BCC366E}">
      <text>
        <r>
          <rPr>
            <b/>
            <sz val="9"/>
            <color indexed="81"/>
            <rFont val="Tahoma"/>
            <charset val="1"/>
          </rPr>
          <t>Patty Morgan:</t>
        </r>
        <r>
          <rPr>
            <sz val="9"/>
            <color indexed="81"/>
            <rFont val="Tahoma"/>
            <charset val="1"/>
          </rPr>
          <t xml:space="preserve">
Ohio</t>
        </r>
      </text>
    </comment>
    <comment ref="L12" authorId="0" shapeId="0" xr:uid="{D1A9ADB6-DED8-4EEC-9C50-95D510B86E24}">
      <text>
        <r>
          <rPr>
            <b/>
            <sz val="9"/>
            <color indexed="81"/>
            <rFont val="Tahoma"/>
            <charset val="1"/>
          </rPr>
          <t>Patty Morgan:</t>
        </r>
        <r>
          <rPr>
            <sz val="9"/>
            <color indexed="81"/>
            <rFont val="Tahoma"/>
            <charset val="1"/>
          </rPr>
          <t xml:space="preserve">
Minnesota</t>
        </r>
      </text>
    </comment>
    <comment ref="P12" authorId="0" shapeId="0" xr:uid="{0997CEAE-1C81-4032-AA60-B3B1FC576F83}">
      <text>
        <r>
          <rPr>
            <b/>
            <sz val="9"/>
            <color indexed="81"/>
            <rFont val="Tahoma"/>
            <charset val="1"/>
          </rPr>
          <t>Patty Morgan:</t>
        </r>
        <r>
          <rPr>
            <sz val="9"/>
            <color indexed="81"/>
            <rFont val="Tahoma"/>
            <charset val="1"/>
          </rPr>
          <t xml:space="preserve">
New York</t>
        </r>
      </text>
    </comment>
    <comment ref="H1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patty_000:</t>
        </r>
        <r>
          <rPr>
            <sz val="9"/>
            <color indexed="81"/>
            <rFont val="Tahoma"/>
            <family val="2"/>
          </rPr>
          <t xml:space="preserve">
FL, MwCoG, TX, USVI, WA
</t>
        </r>
      </text>
    </comment>
    <comment ref="H14" authorId="2" shapeId="0" xr:uid="{51123464-948A-427E-8C24-93686C24A7D5}">
      <text>
        <t>[Threaded comment]
Your version of Excel allows you to read this threaded comment; however, any edits to it will get removed if the file is opened in a newer version of Excel. Learn more: https://go.microsoft.com/fwlink/?linkid=870924
Comment:
    $165 x 58 projected attendees</t>
      </text>
    </comment>
  </commentList>
</comments>
</file>

<file path=xl/sharedStrings.xml><?xml version="1.0" encoding="utf-8"?>
<sst xmlns="http://schemas.openxmlformats.org/spreadsheetml/2006/main" count="368" uniqueCount="120">
  <si>
    <t>Revenue</t>
  </si>
  <si>
    <t xml:space="preserve">Membership Dues </t>
  </si>
  <si>
    <t>Interest Income</t>
  </si>
  <si>
    <t>Total Projected Revenue</t>
  </si>
  <si>
    <t>Expenses</t>
  </si>
  <si>
    <t xml:space="preserve">    Room Rent</t>
  </si>
  <si>
    <t xml:space="preserve">    Food/Refreshments</t>
  </si>
  <si>
    <t xml:space="preserve">    Other (Teleconference/AV)</t>
  </si>
  <si>
    <t xml:space="preserve">   Subtotal </t>
  </si>
  <si>
    <t>Goal Team Project Requests</t>
  </si>
  <si>
    <t xml:space="preserve">   Continuing Education</t>
  </si>
  <si>
    <t xml:space="preserve">      National CPM Database</t>
  </si>
  <si>
    <t>Subtotal</t>
  </si>
  <si>
    <t>Operating Expenses (est.)</t>
  </si>
  <si>
    <t xml:space="preserve">    Tel./Toll/Fax/Conf Call</t>
  </si>
  <si>
    <t xml:space="preserve">    Copying &amp; Reproduction</t>
  </si>
  <si>
    <t xml:space="preserve">    Postage &amp; Shipping</t>
  </si>
  <si>
    <t xml:space="preserve">    Supplies</t>
  </si>
  <si>
    <t xml:space="preserve">    Misc. Gov. Fees</t>
  </si>
  <si>
    <t xml:space="preserve">    Bank Fees</t>
  </si>
  <si>
    <t xml:space="preserve">  Subtotal</t>
  </si>
  <si>
    <t xml:space="preserve">Administrator Fees &amp; Travel </t>
  </si>
  <si>
    <t xml:space="preserve">    Meeting Travel Expense</t>
  </si>
  <si>
    <t xml:space="preserve"> Subtotal</t>
  </si>
  <si>
    <t>TOTAL Estimated Expenses</t>
  </si>
  <si>
    <t>National CPM Consortium</t>
  </si>
  <si>
    <t>Total Projected Meeting Costs</t>
  </si>
  <si>
    <t xml:space="preserve">   Outgoing Chair Gift</t>
  </si>
  <si>
    <t xml:space="preserve">   Photocopies, supplies, etc.</t>
  </si>
  <si>
    <t>Other Meeting Costs</t>
  </si>
  <si>
    <t xml:space="preserve">   Wireless Microphone</t>
  </si>
  <si>
    <t>Other Hotel Charges</t>
  </si>
  <si>
    <t># Attendees</t>
  </si>
  <si>
    <t>Description</t>
  </si>
  <si>
    <t xml:space="preserve">    Flexible Payments</t>
  </si>
  <si>
    <t>Bad Debt</t>
  </si>
  <si>
    <t>Beginning Cash</t>
  </si>
  <si>
    <t>Net Revenue over Expenese</t>
  </si>
  <si>
    <t>Less Operating Reserve Fund</t>
  </si>
  <si>
    <t>Ending Cash Available for Operations</t>
  </si>
  <si>
    <t>Prepaid Dues Received by June 30</t>
  </si>
  <si>
    <t>#</t>
  </si>
  <si>
    <t xml:space="preserve">     Miscellaneous</t>
  </si>
  <si>
    <t xml:space="preserve">    Accredited </t>
  </si>
  <si>
    <t xml:space="preserve">    Active </t>
  </si>
  <si>
    <t xml:space="preserve">    Associate </t>
  </si>
  <si>
    <t xml:space="preserve">     Inactive </t>
  </si>
  <si>
    <t xml:space="preserve">Initial Accreditation </t>
  </si>
  <si>
    <t xml:space="preserve">Continuing Accreditation </t>
  </si>
  <si>
    <t xml:space="preserve">    New Website Maintenance</t>
  </si>
  <si>
    <t>TOTAL Estimated Net Revenue</t>
  </si>
  <si>
    <t>Accreditation Expense Reimburse</t>
  </si>
  <si>
    <t xml:space="preserve">    Board Liability Insurance</t>
  </si>
  <si>
    <t xml:space="preserve">    Accreditation Expense</t>
  </si>
  <si>
    <t>Months of Unrestricted Cash</t>
  </si>
  <si>
    <t>Registration Fees - AM</t>
  </si>
  <si>
    <t xml:space="preserve">   Marketing</t>
  </si>
  <si>
    <t xml:space="preserve">      Website, etc.</t>
  </si>
  <si>
    <t xml:space="preserve">    E-mail/Domain Forward Serv</t>
  </si>
  <si>
    <t xml:space="preserve">    Annual Report/Special Proj</t>
  </si>
  <si>
    <t xml:space="preserve">    AACPM/ASPA Reg Fees</t>
  </si>
  <si>
    <t xml:space="preserve">    New Survey Monkey</t>
  </si>
  <si>
    <t>Air</t>
  </si>
  <si>
    <t>Proposed Budget</t>
  </si>
  <si>
    <r>
      <t xml:space="preserve">  </t>
    </r>
    <r>
      <rPr>
        <strike/>
        <sz val="10"/>
        <color theme="1"/>
        <rFont val="Arial"/>
        <family val="2"/>
      </rPr>
      <t xml:space="preserve">  New </t>
    </r>
    <r>
      <rPr>
        <sz val="10"/>
        <color theme="1"/>
        <rFont val="Arial"/>
        <family val="2"/>
      </rPr>
      <t>Website Hosting/</t>
    </r>
    <r>
      <rPr>
        <strike/>
        <sz val="10"/>
        <color theme="1"/>
        <rFont val="Arial"/>
        <family val="2"/>
      </rPr>
      <t>E-mail</t>
    </r>
  </si>
  <si>
    <t>Actual (YTD Expected</t>
  </si>
  <si>
    <t>Thursday Breaks</t>
  </si>
  <si>
    <t>Thursday Lunch</t>
  </si>
  <si>
    <t>Friday Breaks</t>
  </si>
  <si>
    <t>Friday Lunch</t>
  </si>
  <si>
    <t>2018-2019  ProposedBudget</t>
  </si>
  <si>
    <t>2019-2020  ProposedBudget</t>
  </si>
  <si>
    <t>Lodging</t>
  </si>
  <si>
    <t>Omaha 2019</t>
  </si>
  <si>
    <t xml:space="preserve">    Other (legal fees, tax prep)</t>
  </si>
  <si>
    <t>Ground</t>
  </si>
  <si>
    <t xml:space="preserve">   Screen for Projector &amp; Dress Kit</t>
  </si>
  <si>
    <t>Cost Per Person</t>
  </si>
  <si>
    <t>Annual Meeting  (GA)</t>
  </si>
  <si>
    <t>Annual Meeting  (NE)</t>
  </si>
  <si>
    <t>Legal Fees - Reimbursement</t>
  </si>
  <si>
    <t>Website Hosting</t>
  </si>
  <si>
    <t>Wednesday Lunch</t>
  </si>
  <si>
    <t>Wednesday Afternoon Break</t>
  </si>
  <si>
    <t>Wednesday Dinner</t>
  </si>
  <si>
    <t>Total Wednesday</t>
  </si>
  <si>
    <t>Cost Per - Consortium</t>
  </si>
  <si>
    <t>Cost Per - Academy</t>
  </si>
  <si>
    <t>Thursday Dinner</t>
  </si>
  <si>
    <t>Total Thursday</t>
  </si>
  <si>
    <t>Total Friday</t>
  </si>
  <si>
    <t xml:space="preserve">   Miscellaneous</t>
  </si>
  <si>
    <t>Initial: (Projected Possible)</t>
  </si>
  <si>
    <t xml:space="preserve">*Initial Accreditation </t>
  </si>
  <si>
    <t xml:space="preserve">*Continuing Accreditation </t>
  </si>
  <si>
    <t xml:space="preserve">    Fees </t>
  </si>
  <si>
    <t>Friday Lunch &amp; Beverage Service</t>
  </si>
  <si>
    <t>Budget NCPMC</t>
  </si>
  <si>
    <t>Budget AACPM</t>
  </si>
  <si>
    <t xml:space="preserve">     Miscellaneous Incl. Photocopies</t>
  </si>
  <si>
    <t>Chairman's Gift</t>
  </si>
  <si>
    <t xml:space="preserve">   Room Rental Fee</t>
  </si>
  <si>
    <t>Ohio, New York</t>
  </si>
  <si>
    <t>2019-2020 Accreditations:</t>
  </si>
  <si>
    <t>Florida, MWCoG, Texas, USVI, Washington</t>
  </si>
  <si>
    <t>Paid in 2019:  Alabama, Vermont</t>
  </si>
  <si>
    <t xml:space="preserve">   Income from AACPM Memberships</t>
  </si>
  <si>
    <t xml:space="preserve">    Other (Transportation &amp; Entry Fees)</t>
  </si>
  <si>
    <t>2018-2019 Estimated Budget Actual-to-Date</t>
  </si>
  <si>
    <t>2018 - 2019 Annual Budget Estimate 5/21/2019</t>
  </si>
  <si>
    <t>2020-2021 Annual Budget Projection</t>
  </si>
  <si>
    <t>2021-2022 Annual Budget Projection</t>
  </si>
  <si>
    <t>2019 - 2020 Annual Budget Estimate</t>
  </si>
  <si>
    <t>2022-2023 Annual Budget Projection</t>
  </si>
  <si>
    <t xml:space="preserve">Other Revenue </t>
  </si>
  <si>
    <t>2019 Annual Meeting Travel Budget</t>
  </si>
  <si>
    <t>2020-2021  ProposedBudget</t>
  </si>
  <si>
    <t>2021-2022 ProposedBudget</t>
  </si>
  <si>
    <t>2022-2023  ProposedBudget</t>
  </si>
  <si>
    <t>NCPMC 2019 Annual Meeting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</si>
</sst>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trike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1"/>
      <name val="Calibri"/>
      <family val="2"/>
      <scheme val="minor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0" fillId="3" borderId="1" xfId="1" applyNumberFormat="1" applyFont="1" applyFill="1" applyBorder="1"/>
    <xf numFmtId="164" fontId="0" fillId="0" borderId="1" xfId="1" applyNumberFormat="1" applyFont="1" applyBorder="1"/>
    <xf numFmtId="164" fontId="8" fillId="3" borderId="1" xfId="1" applyNumberFormat="1" applyFont="1" applyFill="1" applyBorder="1"/>
    <xf numFmtId="0" fontId="3" fillId="0" borderId="0" xfId="0" applyFont="1" applyAlignment="1"/>
    <xf numFmtId="164" fontId="0" fillId="0" borderId="1" xfId="1" applyNumberFormat="1" applyFont="1" applyFill="1" applyBorder="1"/>
    <xf numFmtId="164" fontId="0" fillId="0" borderId="0" xfId="1" applyNumberFormat="1" applyFont="1"/>
    <xf numFmtId="0" fontId="5" fillId="0" borderId="0" xfId="0" applyFont="1" applyBorder="1" applyAlignment="1">
      <alignment horizontal="left" vertical="center"/>
    </xf>
    <xf numFmtId="165" fontId="0" fillId="0" borderId="0" xfId="2" applyNumberFormat="1" applyFont="1" applyBorder="1" applyAlignment="1"/>
    <xf numFmtId="0" fontId="0" fillId="0" borderId="0" xfId="0" applyBorder="1"/>
    <xf numFmtId="0" fontId="0" fillId="4" borderId="0" xfId="0" applyFill="1" applyAlignment="1"/>
    <xf numFmtId="164" fontId="0" fillId="4" borderId="2" xfId="1" applyNumberFormat="1" applyFont="1" applyFill="1" applyBorder="1" applyAlignment="1"/>
    <xf numFmtId="164" fontId="0" fillId="0" borderId="1" xfId="1" applyNumberFormat="1" applyFont="1" applyBorder="1" applyAlignment="1"/>
    <xf numFmtId="165" fontId="0" fillId="0" borderId="1" xfId="2" applyNumberFormat="1" applyFont="1" applyBorder="1" applyAlignment="1"/>
    <xf numFmtId="165" fontId="0" fillId="0" borderId="1" xfId="2" applyNumberFormat="1" applyFont="1" applyFill="1" applyBorder="1" applyAlignment="1"/>
    <xf numFmtId="165" fontId="0" fillId="0" borderId="1" xfId="0" applyNumberFormat="1" applyBorder="1"/>
    <xf numFmtId="0" fontId="0" fillId="0" borderId="0" xfId="0" applyAlignment="1"/>
    <xf numFmtId="164" fontId="0" fillId="3" borderId="1" xfId="1" applyNumberFormat="1" applyFont="1" applyFill="1" applyBorder="1" applyAlignment="1"/>
    <xf numFmtId="164" fontId="8" fillId="3" borderId="1" xfId="1" applyNumberFormat="1" applyFont="1" applyFill="1" applyBorder="1" applyAlignment="1"/>
    <xf numFmtId="165" fontId="0" fillId="0" borderId="1" xfId="0" applyNumberFormat="1" applyBorder="1" applyAlignment="1"/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0" fillId="0" borderId="6" xfId="1" applyNumberFormat="1" applyFont="1" applyBorder="1"/>
    <xf numFmtId="164" fontId="0" fillId="0" borderId="6" xfId="1" applyNumberFormat="1" applyFont="1" applyBorder="1" applyAlignment="1"/>
    <xf numFmtId="0" fontId="5" fillId="0" borderId="7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/>
    <xf numFmtId="164" fontId="0" fillId="0" borderId="1" xfId="1" applyNumberFormat="1" applyFont="1" applyFill="1" applyBorder="1" applyAlignment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/>
    <xf numFmtId="0" fontId="7" fillId="0" borderId="1" xfId="0" applyFont="1" applyFill="1" applyBorder="1" applyAlignment="1">
      <alignment vertical="center"/>
    </xf>
    <xf numFmtId="164" fontId="8" fillId="0" borderId="1" xfId="1" applyNumberFormat="1" applyFont="1" applyFill="1" applyBorder="1"/>
    <xf numFmtId="164" fontId="8" fillId="0" borderId="1" xfId="1" applyNumberFormat="1" applyFont="1" applyFill="1" applyBorder="1" applyAlignment="1"/>
    <xf numFmtId="165" fontId="0" fillId="0" borderId="1" xfId="2" applyNumberFormat="1" applyFont="1" applyBorder="1" applyAlignment="1">
      <alignment wrapText="1"/>
    </xf>
    <xf numFmtId="0" fontId="11" fillId="0" borderId="1" xfId="0" applyFont="1" applyBorder="1" applyAlignment="1">
      <alignment vertical="center"/>
    </xf>
    <xf numFmtId="164" fontId="10" fillId="5" borderId="0" xfId="1" applyNumberFormat="1" applyFont="1" applyFill="1" applyBorder="1" applyAlignment="1">
      <alignment horizontal="center" wrapText="1"/>
    </xf>
    <xf numFmtId="164" fontId="0" fillId="5" borderId="1" xfId="1" applyNumberFormat="1" applyFont="1" applyFill="1" applyBorder="1"/>
    <xf numFmtId="164" fontId="2" fillId="5" borderId="1" xfId="1" applyNumberFormat="1" applyFont="1" applyFill="1" applyBorder="1"/>
    <xf numFmtId="164" fontId="8" fillId="5" borderId="1" xfId="1" applyNumberFormat="1" applyFont="1" applyFill="1" applyBorder="1"/>
    <xf numFmtId="0" fontId="0" fillId="5" borderId="7" xfId="0" applyFill="1" applyBorder="1"/>
    <xf numFmtId="164" fontId="0" fillId="5" borderId="6" xfId="1" applyNumberFormat="1" applyFont="1" applyFill="1" applyBorder="1"/>
    <xf numFmtId="166" fontId="2" fillId="0" borderId="0" xfId="0" applyNumberFormat="1" applyFont="1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wrapText="1"/>
    </xf>
    <xf numFmtId="0" fontId="0" fillId="0" borderId="0" xfId="0" applyFill="1"/>
    <xf numFmtId="166" fontId="2" fillId="7" borderId="1" xfId="0" applyNumberFormat="1" applyFont="1" applyFill="1" applyBorder="1" applyAlignment="1">
      <alignment horizontal="center" wrapText="1"/>
    </xf>
    <xf numFmtId="166" fontId="0" fillId="7" borderId="1" xfId="1" applyNumberFormat="1" applyFont="1" applyFill="1" applyBorder="1"/>
    <xf numFmtId="166" fontId="2" fillId="5" borderId="1" xfId="0" applyNumberFormat="1" applyFont="1" applyFill="1" applyBorder="1" applyAlignment="1">
      <alignment horizontal="center" wrapText="1"/>
    </xf>
    <xf numFmtId="166" fontId="0" fillId="5" borderId="1" xfId="1" applyNumberFormat="1" applyFont="1" applyFill="1" applyBorder="1"/>
    <xf numFmtId="0" fontId="0" fillId="8" borderId="1" xfId="0" applyFill="1" applyBorder="1"/>
    <xf numFmtId="166" fontId="0" fillId="8" borderId="1" xfId="0" applyNumberFormat="1" applyFill="1" applyBorder="1"/>
    <xf numFmtId="164" fontId="0" fillId="8" borderId="1" xfId="1" applyNumberFormat="1" applyFont="1" applyFill="1" applyBorder="1"/>
    <xf numFmtId="166" fontId="0" fillId="8" borderId="1" xfId="1" applyNumberFormat="1" applyFont="1" applyFill="1" applyBorder="1"/>
    <xf numFmtId="166" fontId="2" fillId="7" borderId="1" xfId="1" applyNumberFormat="1" applyFont="1" applyFill="1" applyBorder="1"/>
    <xf numFmtId="166" fontId="2" fillId="5" borderId="1" xfId="1" applyNumberFormat="1" applyFont="1" applyFill="1" applyBorder="1"/>
    <xf numFmtId="166" fontId="1" fillId="7" borderId="1" xfId="1" applyNumberFormat="1" applyFont="1" applyFill="1" applyBorder="1"/>
    <xf numFmtId="164" fontId="2" fillId="5" borderId="1" xfId="1" applyNumberFormat="1" applyFont="1" applyFill="1" applyBorder="1" applyAlignment="1">
      <alignment horizontal="center"/>
    </xf>
    <xf numFmtId="166" fontId="0" fillId="5" borderId="1" xfId="0" applyNumberFormat="1" applyFill="1" applyBorder="1"/>
    <xf numFmtId="166" fontId="2" fillId="7" borderId="1" xfId="2" applyNumberFormat="1" applyFont="1" applyFill="1" applyBorder="1" applyAlignment="1">
      <alignment horizontal="center"/>
    </xf>
    <xf numFmtId="166" fontId="0" fillId="7" borderId="1" xfId="0" applyNumberFormat="1" applyFill="1" applyBorder="1"/>
    <xf numFmtId="166" fontId="0" fillId="7" borderId="1" xfId="0" applyNumberForma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15" fillId="0" borderId="1" xfId="1" applyNumberFormat="1" applyFont="1" applyFill="1" applyBorder="1"/>
    <xf numFmtId="0" fontId="0" fillId="0" borderId="0" xfId="0" applyAlignment="1">
      <alignment horizontal="left"/>
    </xf>
    <xf numFmtId="0" fontId="0" fillId="9" borderId="0" xfId="0" applyFill="1" applyAlignment="1">
      <alignment horizontal="left"/>
    </xf>
    <xf numFmtId="166" fontId="0" fillId="9" borderId="0" xfId="0" applyNumberFormat="1" applyFill="1" applyAlignment="1">
      <alignment horizontal="left"/>
    </xf>
    <xf numFmtId="0" fontId="2" fillId="9" borderId="0" xfId="0" applyFont="1" applyFill="1" applyAlignment="1"/>
    <xf numFmtId="0" fontId="0" fillId="9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10" fillId="0" borderId="3" xfId="1" applyNumberFormat="1" applyFont="1" applyBorder="1" applyAlignment="1">
      <alignment horizontal="center" wrapText="1"/>
    </xf>
    <xf numFmtId="164" fontId="10" fillId="0" borderId="4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6" fontId="2" fillId="7" borderId="3" xfId="0" applyNumberFormat="1" applyFont="1" applyFill="1" applyBorder="1" applyAlignment="1">
      <alignment horizontal="center"/>
    </xf>
    <xf numFmtId="166" fontId="2" fillId="7" borderId="5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ndy Morgan" id="{4F3E667F-F8FA-4ADA-B9C0-FEA1B051F53D}" userId="7ca3a3415bf2eac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4" dT="2019-05-13T21:52:54.34" personId="{4F3E667F-F8FA-4ADA-B9C0-FEA1B051F53D}" id="{51123464-948A-427E-8C24-93686C24A7D5}">
    <text>$165 x 58 projected attendees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opLeftCell="D1" workbookViewId="0">
      <selection activeCell="T66" sqref="T66"/>
    </sheetView>
  </sheetViews>
  <sheetFormatPr defaultRowHeight="15" x14ac:dyDescent="0.25"/>
  <cols>
    <col min="1" max="1" width="34.42578125" customWidth="1"/>
    <col min="2" max="2" width="4.42578125" customWidth="1"/>
    <col min="3" max="3" width="9.7109375" customWidth="1"/>
    <col min="4" max="4" width="12.5703125" bestFit="1" customWidth="1"/>
    <col min="6" max="6" width="34.42578125" customWidth="1"/>
    <col min="7" max="7" width="6.5703125" bestFit="1" customWidth="1"/>
    <col min="8" max="8" width="9.7109375" customWidth="1"/>
    <col min="10" max="10" width="34.42578125" customWidth="1"/>
    <col min="12" max="12" width="9.7109375" bestFit="1" customWidth="1"/>
    <col min="14" max="14" width="34.42578125" customWidth="1"/>
    <col min="16" max="16" width="9.7109375" bestFit="1" customWidth="1"/>
    <col min="18" max="18" width="34.140625" customWidth="1"/>
    <col min="20" max="20" width="9.7109375" bestFit="1" customWidth="1"/>
  </cols>
  <sheetData>
    <row r="1" spans="1:20" ht="15.75" x14ac:dyDescent="0.25">
      <c r="A1" s="86" t="s">
        <v>25</v>
      </c>
      <c r="B1" s="86"/>
      <c r="C1" s="86"/>
      <c r="D1" s="75"/>
      <c r="E1" s="10"/>
      <c r="F1" s="86" t="s">
        <v>25</v>
      </c>
      <c r="G1" s="86"/>
      <c r="H1" s="86"/>
      <c r="I1" s="10"/>
      <c r="J1" s="86" t="s">
        <v>25</v>
      </c>
      <c r="K1" s="86"/>
      <c r="L1" s="86"/>
      <c r="M1" s="10"/>
      <c r="N1" s="86" t="s">
        <v>25</v>
      </c>
      <c r="O1" s="86"/>
      <c r="P1" s="86"/>
      <c r="Q1" s="10"/>
      <c r="R1" s="86" t="s">
        <v>25</v>
      </c>
      <c r="S1" s="86"/>
      <c r="T1" s="86"/>
    </row>
    <row r="2" spans="1:20" x14ac:dyDescent="0.25">
      <c r="A2" s="87" t="s">
        <v>109</v>
      </c>
      <c r="B2" s="87"/>
      <c r="C2" s="87"/>
      <c r="D2" s="76"/>
      <c r="E2" s="22"/>
      <c r="F2" s="87" t="s">
        <v>112</v>
      </c>
      <c r="G2" s="87"/>
      <c r="H2" s="87"/>
      <c r="I2" s="22"/>
      <c r="J2" s="87" t="s">
        <v>110</v>
      </c>
      <c r="K2" s="87"/>
      <c r="L2" s="87"/>
      <c r="M2" s="22"/>
      <c r="N2" s="87" t="s">
        <v>111</v>
      </c>
      <c r="O2" s="87"/>
      <c r="P2" s="87"/>
      <c r="Q2" s="22"/>
      <c r="R2" s="87" t="s">
        <v>113</v>
      </c>
      <c r="S2" s="87"/>
      <c r="T2" s="87"/>
    </row>
    <row r="3" spans="1:20" x14ac:dyDescent="0.25">
      <c r="A3" s="88"/>
      <c r="B3" s="88"/>
      <c r="C3" s="88"/>
      <c r="D3" s="77"/>
      <c r="E3" s="22"/>
      <c r="F3" s="88"/>
      <c r="G3" s="88"/>
      <c r="H3" s="88"/>
      <c r="I3" s="22"/>
      <c r="J3" s="88"/>
      <c r="K3" s="88"/>
      <c r="L3" s="88"/>
      <c r="M3" s="22"/>
      <c r="N3" s="88"/>
      <c r="O3" s="88"/>
      <c r="P3" s="88"/>
      <c r="Q3" s="22"/>
      <c r="R3" s="88"/>
      <c r="S3" s="88"/>
      <c r="T3" s="88"/>
    </row>
    <row r="4" spans="1:20" x14ac:dyDescent="0.25">
      <c r="A4" s="1"/>
      <c r="B4" s="1"/>
      <c r="C4" s="1"/>
      <c r="D4" s="1"/>
      <c r="F4" s="1"/>
      <c r="G4" s="1"/>
      <c r="H4" s="1"/>
      <c r="J4" s="1"/>
      <c r="K4" s="1"/>
      <c r="L4" s="1"/>
      <c r="N4" s="1"/>
      <c r="O4" s="1"/>
      <c r="P4" s="1"/>
      <c r="R4" s="1"/>
      <c r="S4" s="1"/>
      <c r="T4" s="1"/>
    </row>
    <row r="5" spans="1:20" ht="26.25" x14ac:dyDescent="0.25">
      <c r="A5" s="27" t="s">
        <v>0</v>
      </c>
      <c r="B5" s="89" t="s">
        <v>63</v>
      </c>
      <c r="C5" s="90"/>
      <c r="D5" s="42" t="s">
        <v>65</v>
      </c>
      <c r="F5" s="27" t="s">
        <v>0</v>
      </c>
      <c r="G5" s="89" t="s">
        <v>63</v>
      </c>
      <c r="H5" s="90"/>
      <c r="J5" s="27" t="s">
        <v>0</v>
      </c>
      <c r="K5" s="89" t="s">
        <v>63</v>
      </c>
      <c r="L5" s="90"/>
      <c r="N5" s="27" t="s">
        <v>0</v>
      </c>
      <c r="O5" s="89" t="s">
        <v>63</v>
      </c>
      <c r="P5" s="90"/>
      <c r="R5" s="27" t="s">
        <v>0</v>
      </c>
      <c r="S5" s="89" t="s">
        <v>63</v>
      </c>
      <c r="T5" s="90"/>
    </row>
    <row r="6" spans="1:20" x14ac:dyDescent="0.25">
      <c r="A6" s="2" t="s">
        <v>1</v>
      </c>
      <c r="B6" s="23" t="s">
        <v>41</v>
      </c>
      <c r="C6" s="7"/>
      <c r="D6" s="43"/>
      <c r="F6" s="2" t="s">
        <v>1</v>
      </c>
      <c r="G6" s="23" t="s">
        <v>41</v>
      </c>
      <c r="H6" s="7"/>
      <c r="J6" s="2" t="s">
        <v>1</v>
      </c>
      <c r="K6" s="23" t="s">
        <v>41</v>
      </c>
      <c r="L6" s="7"/>
      <c r="N6" s="2" t="s">
        <v>1</v>
      </c>
      <c r="O6" s="23" t="s">
        <v>41</v>
      </c>
      <c r="P6" s="7"/>
      <c r="R6" s="2" t="s">
        <v>1</v>
      </c>
      <c r="S6" s="23" t="s">
        <v>41</v>
      </c>
      <c r="T6" s="7"/>
    </row>
    <row r="7" spans="1:20" x14ac:dyDescent="0.25">
      <c r="A7" s="3" t="s">
        <v>43</v>
      </c>
      <c r="B7" s="34">
        <v>36</v>
      </c>
      <c r="C7" s="11">
        <f>+B7*1000</f>
        <v>36000</v>
      </c>
      <c r="D7" s="43">
        <v>37000</v>
      </c>
      <c r="F7" s="3" t="s">
        <v>43</v>
      </c>
      <c r="G7" s="34">
        <v>36</v>
      </c>
      <c r="H7" s="11">
        <f>+G7*1000</f>
        <v>36000</v>
      </c>
      <c r="J7" s="3" t="s">
        <v>43</v>
      </c>
      <c r="K7" s="34">
        <v>37</v>
      </c>
      <c r="L7" s="11">
        <f>+K7*1000</f>
        <v>37000</v>
      </c>
      <c r="N7" s="3" t="s">
        <v>43</v>
      </c>
      <c r="O7" s="34">
        <v>38</v>
      </c>
      <c r="P7" s="11">
        <f>+O7*1000</f>
        <v>38000</v>
      </c>
      <c r="R7" s="3" t="s">
        <v>43</v>
      </c>
      <c r="S7" s="34">
        <v>39</v>
      </c>
      <c r="T7" s="11">
        <f>+S7*1000</f>
        <v>39000</v>
      </c>
    </row>
    <row r="8" spans="1:20" x14ac:dyDescent="0.25">
      <c r="A8" s="3" t="s">
        <v>44</v>
      </c>
      <c r="B8" s="34">
        <v>1</v>
      </c>
      <c r="C8" s="11">
        <v>1000</v>
      </c>
      <c r="D8" s="43">
        <v>0</v>
      </c>
      <c r="F8" s="3" t="s">
        <v>44</v>
      </c>
      <c r="G8" s="34"/>
      <c r="H8" s="11">
        <f>+G8*1000</f>
        <v>0</v>
      </c>
      <c r="J8" s="3" t="s">
        <v>44</v>
      </c>
      <c r="K8" s="34">
        <v>1</v>
      </c>
      <c r="L8" s="11">
        <f>+K8*1000</f>
        <v>1000</v>
      </c>
      <c r="N8" s="3" t="s">
        <v>44</v>
      </c>
      <c r="O8" s="34">
        <v>1</v>
      </c>
      <c r="P8" s="11">
        <f>+O8*1000</f>
        <v>1000</v>
      </c>
      <c r="R8" s="3" t="s">
        <v>44</v>
      </c>
      <c r="S8" s="34"/>
      <c r="T8" s="11">
        <f>+S8*1000</f>
        <v>0</v>
      </c>
    </row>
    <row r="9" spans="1:20" x14ac:dyDescent="0.25">
      <c r="A9" s="3" t="s">
        <v>45</v>
      </c>
      <c r="B9" s="34">
        <v>2</v>
      </c>
      <c r="C9" s="11">
        <f>+B9*1000</f>
        <v>2000</v>
      </c>
      <c r="D9" s="43">
        <v>2000</v>
      </c>
      <c r="F9" s="3" t="s">
        <v>45</v>
      </c>
      <c r="G9" s="34">
        <v>2</v>
      </c>
      <c r="H9" s="11">
        <f>+G9*1000</f>
        <v>2000</v>
      </c>
      <c r="J9" s="3" t="s">
        <v>45</v>
      </c>
      <c r="K9" s="34">
        <v>1</v>
      </c>
      <c r="L9" s="11">
        <f>+K9*1000</f>
        <v>1000</v>
      </c>
      <c r="N9" s="3" t="s">
        <v>45</v>
      </c>
      <c r="O9" s="34"/>
      <c r="P9" s="11"/>
      <c r="R9" s="3" t="s">
        <v>45</v>
      </c>
      <c r="S9" s="34"/>
      <c r="T9" s="11">
        <f>+S9*1000</f>
        <v>0</v>
      </c>
    </row>
    <row r="10" spans="1:20" x14ac:dyDescent="0.25">
      <c r="A10" s="3" t="s">
        <v>46</v>
      </c>
      <c r="B10" s="34"/>
      <c r="C10" s="11">
        <f>+B10*1000</f>
        <v>0</v>
      </c>
      <c r="D10" s="43">
        <v>0</v>
      </c>
      <c r="F10" s="3" t="s">
        <v>46</v>
      </c>
      <c r="G10" s="34"/>
      <c r="H10" s="11">
        <f>+G10*1000</f>
        <v>0</v>
      </c>
      <c r="J10" s="3" t="s">
        <v>46</v>
      </c>
      <c r="K10" s="34"/>
      <c r="L10" s="11">
        <f>+K10*1000</f>
        <v>0</v>
      </c>
      <c r="N10" s="3" t="s">
        <v>46</v>
      </c>
      <c r="O10" s="34"/>
      <c r="P10" s="11">
        <f>+O10*1000</f>
        <v>0</v>
      </c>
      <c r="R10" s="3" t="s">
        <v>46</v>
      </c>
      <c r="S10" s="34"/>
      <c r="T10" s="11">
        <f>+S10*1000</f>
        <v>0</v>
      </c>
    </row>
    <row r="11" spans="1:20" x14ac:dyDescent="0.25">
      <c r="A11" s="3" t="s">
        <v>34</v>
      </c>
      <c r="B11" s="34"/>
      <c r="C11" s="11"/>
      <c r="D11" s="43">
        <v>0</v>
      </c>
      <c r="F11" s="3" t="s">
        <v>34</v>
      </c>
      <c r="G11" s="34"/>
      <c r="H11" s="11"/>
      <c r="J11" s="3" t="s">
        <v>34</v>
      </c>
      <c r="K11" s="34"/>
      <c r="L11" s="11"/>
      <c r="N11" s="3" t="s">
        <v>34</v>
      </c>
      <c r="O11" s="34"/>
      <c r="P11" s="11"/>
      <c r="R11" s="3" t="s">
        <v>34</v>
      </c>
      <c r="S11" s="34"/>
      <c r="T11" s="11"/>
    </row>
    <row r="12" spans="1:20" x14ac:dyDescent="0.25">
      <c r="A12" s="3" t="s">
        <v>93</v>
      </c>
      <c r="B12" s="34">
        <v>2</v>
      </c>
      <c r="C12" s="11">
        <v>2400</v>
      </c>
      <c r="D12" s="43">
        <v>1200</v>
      </c>
      <c r="F12" s="3" t="s">
        <v>47</v>
      </c>
      <c r="G12" s="34">
        <v>1</v>
      </c>
      <c r="H12" s="11">
        <v>1200</v>
      </c>
      <c r="J12" s="3" t="s">
        <v>47</v>
      </c>
      <c r="K12" s="34">
        <v>1</v>
      </c>
      <c r="L12" s="11">
        <v>1200</v>
      </c>
      <c r="N12" s="3" t="s">
        <v>47</v>
      </c>
      <c r="O12" s="34">
        <v>1</v>
      </c>
      <c r="P12" s="11">
        <v>1200</v>
      </c>
      <c r="R12" s="3" t="s">
        <v>47</v>
      </c>
      <c r="S12" s="34">
        <v>1</v>
      </c>
      <c r="T12" s="11">
        <v>1200</v>
      </c>
    </row>
    <row r="13" spans="1:20" x14ac:dyDescent="0.25">
      <c r="A13" s="3" t="s">
        <v>94</v>
      </c>
      <c r="B13" s="34">
        <v>4</v>
      </c>
      <c r="C13" s="11">
        <v>4800</v>
      </c>
      <c r="D13" s="43">
        <v>4800</v>
      </c>
      <c r="F13" s="3" t="s">
        <v>48</v>
      </c>
      <c r="G13" s="34">
        <v>5</v>
      </c>
      <c r="H13" s="11">
        <v>6000</v>
      </c>
      <c r="J13" s="3" t="s">
        <v>48</v>
      </c>
      <c r="K13" s="34">
        <v>5</v>
      </c>
      <c r="L13" s="11">
        <v>6000</v>
      </c>
      <c r="N13" s="3" t="s">
        <v>48</v>
      </c>
      <c r="O13" s="34">
        <v>5</v>
      </c>
      <c r="P13" s="11">
        <v>6000</v>
      </c>
      <c r="R13" s="3" t="s">
        <v>48</v>
      </c>
      <c r="S13" s="34">
        <v>5</v>
      </c>
      <c r="T13" s="11">
        <v>6000</v>
      </c>
    </row>
    <row r="14" spans="1:20" x14ac:dyDescent="0.25">
      <c r="A14" s="3" t="s">
        <v>55</v>
      </c>
      <c r="B14" s="34">
        <v>58</v>
      </c>
      <c r="C14" s="11">
        <v>15660</v>
      </c>
      <c r="D14" s="43">
        <v>13200</v>
      </c>
      <c r="F14" s="3" t="s">
        <v>55</v>
      </c>
      <c r="G14" s="34"/>
      <c r="H14" s="11">
        <v>10730</v>
      </c>
      <c r="J14" s="3" t="s">
        <v>55</v>
      </c>
      <c r="K14" s="34"/>
      <c r="L14" s="11">
        <v>10730</v>
      </c>
      <c r="N14" s="3" t="s">
        <v>55</v>
      </c>
      <c r="O14" s="34"/>
      <c r="P14" s="11">
        <v>10730</v>
      </c>
      <c r="R14" s="3" t="s">
        <v>55</v>
      </c>
      <c r="S14" s="34"/>
      <c r="T14" s="11">
        <v>10730</v>
      </c>
    </row>
    <row r="15" spans="1:20" x14ac:dyDescent="0.25">
      <c r="A15" s="3" t="s">
        <v>80</v>
      </c>
      <c r="B15" s="34"/>
      <c r="C15" s="11">
        <v>0</v>
      </c>
      <c r="D15" s="43"/>
      <c r="F15" s="3" t="s">
        <v>80</v>
      </c>
      <c r="G15" s="34"/>
      <c r="H15" s="11"/>
      <c r="J15" s="3" t="s">
        <v>80</v>
      </c>
      <c r="K15" s="34"/>
      <c r="L15" s="11"/>
      <c r="N15" s="3" t="s">
        <v>80</v>
      </c>
      <c r="O15" s="34"/>
      <c r="P15" s="11"/>
      <c r="R15" s="3" t="s">
        <v>80</v>
      </c>
      <c r="S15" s="34"/>
      <c r="T15" s="11"/>
    </row>
    <row r="16" spans="1:20" x14ac:dyDescent="0.25">
      <c r="A16" s="3" t="s">
        <v>2</v>
      </c>
      <c r="B16" s="34"/>
      <c r="C16" s="11">
        <v>25</v>
      </c>
      <c r="D16" s="43">
        <v>12</v>
      </c>
      <c r="F16" s="3" t="s">
        <v>2</v>
      </c>
      <c r="G16" s="34"/>
      <c r="H16" s="11">
        <v>12</v>
      </c>
      <c r="J16" s="3" t="s">
        <v>2</v>
      </c>
      <c r="K16" s="34"/>
      <c r="L16" s="11">
        <v>12</v>
      </c>
      <c r="N16" s="3" t="s">
        <v>2</v>
      </c>
      <c r="O16" s="34"/>
      <c r="P16" s="11">
        <v>12</v>
      </c>
      <c r="R16" s="3" t="s">
        <v>2</v>
      </c>
      <c r="S16" s="34"/>
      <c r="T16" s="11">
        <v>12</v>
      </c>
    </row>
    <row r="17" spans="1:20" x14ac:dyDescent="0.25">
      <c r="A17" s="3" t="s">
        <v>51</v>
      </c>
      <c r="B17" s="34"/>
      <c r="C17" s="11"/>
      <c r="D17" s="43">
        <v>1356</v>
      </c>
      <c r="F17" s="3" t="s">
        <v>51</v>
      </c>
      <c r="G17" s="34"/>
      <c r="H17" s="11"/>
      <c r="J17" s="3" t="s">
        <v>51</v>
      </c>
      <c r="K17" s="34"/>
      <c r="L17" s="11"/>
      <c r="N17" s="3" t="s">
        <v>51</v>
      </c>
      <c r="O17" s="34"/>
      <c r="P17" s="11"/>
      <c r="R17" s="3" t="s">
        <v>51</v>
      </c>
      <c r="S17" s="34"/>
      <c r="T17" s="11"/>
    </row>
    <row r="18" spans="1:20" x14ac:dyDescent="0.25">
      <c r="A18" s="3" t="s">
        <v>114</v>
      </c>
      <c r="B18" s="34"/>
      <c r="C18" s="11"/>
      <c r="D18" s="43"/>
      <c r="F18" s="3" t="s">
        <v>114</v>
      </c>
      <c r="G18" s="34"/>
      <c r="H18" s="11"/>
      <c r="I18" s="11"/>
      <c r="J18" s="3" t="s">
        <v>114</v>
      </c>
      <c r="K18" s="34"/>
      <c r="L18" s="11"/>
      <c r="N18" s="3" t="s">
        <v>114</v>
      </c>
      <c r="O18" s="34"/>
      <c r="P18" s="11"/>
      <c r="R18" s="3" t="s">
        <v>114</v>
      </c>
      <c r="S18" s="34"/>
      <c r="T18" s="11"/>
    </row>
    <row r="19" spans="1:20" x14ac:dyDescent="0.25">
      <c r="A19" s="3" t="s">
        <v>106</v>
      </c>
      <c r="B19" s="34"/>
      <c r="C19" s="11"/>
      <c r="D19" s="43">
        <v>700</v>
      </c>
      <c r="F19" s="3" t="s">
        <v>106</v>
      </c>
      <c r="G19" s="34"/>
      <c r="H19" s="11">
        <v>800</v>
      </c>
      <c r="I19" s="11"/>
      <c r="J19" s="3" t="s">
        <v>106</v>
      </c>
      <c r="K19" s="34"/>
      <c r="L19" s="11">
        <v>800</v>
      </c>
      <c r="N19" s="3" t="s">
        <v>106</v>
      </c>
      <c r="O19" s="34"/>
      <c r="P19" s="11">
        <v>800</v>
      </c>
      <c r="R19" s="3" t="s">
        <v>106</v>
      </c>
      <c r="S19" s="34"/>
      <c r="T19" s="11">
        <v>800</v>
      </c>
    </row>
    <row r="20" spans="1:20" x14ac:dyDescent="0.25">
      <c r="A20" s="4" t="s">
        <v>3</v>
      </c>
      <c r="B20" s="36"/>
      <c r="C20" s="35">
        <f>SUM(C7:C18)</f>
        <v>61885</v>
      </c>
      <c r="D20" s="44">
        <f>SUM(D7:D19)</f>
        <v>60268</v>
      </c>
      <c r="F20" s="4" t="s">
        <v>3</v>
      </c>
      <c r="G20" s="36"/>
      <c r="H20" s="35">
        <f>SUM(H7:H18)</f>
        <v>55942</v>
      </c>
      <c r="J20" s="4" t="s">
        <v>3</v>
      </c>
      <c r="K20" s="36"/>
      <c r="L20" s="35">
        <f>SUM(L7:L18)</f>
        <v>56942</v>
      </c>
      <c r="N20" s="4" t="s">
        <v>3</v>
      </c>
      <c r="O20" s="36"/>
      <c r="P20" s="35">
        <f>SUM(P7:P18)</f>
        <v>56942</v>
      </c>
      <c r="R20" s="4" t="s">
        <v>3</v>
      </c>
      <c r="S20" s="36"/>
      <c r="T20" s="35">
        <f>SUM(T7:T18)</f>
        <v>56942</v>
      </c>
    </row>
    <row r="21" spans="1:20" x14ac:dyDescent="0.25">
      <c r="A21" s="3"/>
      <c r="B21" s="18"/>
      <c r="C21" s="8"/>
      <c r="D21" s="43"/>
      <c r="F21" s="3"/>
      <c r="G21" s="18"/>
      <c r="H21" s="8"/>
      <c r="J21" s="3"/>
      <c r="K21" s="18"/>
      <c r="L21" s="8"/>
      <c r="N21" s="3"/>
      <c r="O21" s="18"/>
      <c r="P21" s="8"/>
      <c r="R21" s="3"/>
      <c r="S21" s="18"/>
      <c r="T21" s="8"/>
    </row>
    <row r="22" spans="1:20" x14ac:dyDescent="0.25">
      <c r="A22" s="1" t="s">
        <v>4</v>
      </c>
      <c r="B22" s="18"/>
      <c r="C22" s="8"/>
      <c r="D22" s="43"/>
      <c r="F22" s="1" t="s">
        <v>4</v>
      </c>
      <c r="G22" s="18"/>
      <c r="H22" s="8"/>
      <c r="J22" s="1" t="s">
        <v>4</v>
      </c>
      <c r="K22" s="18"/>
      <c r="L22" s="8"/>
      <c r="N22" s="1" t="s">
        <v>4</v>
      </c>
      <c r="O22" s="18"/>
      <c r="P22" s="8"/>
      <c r="R22" s="1" t="s">
        <v>4</v>
      </c>
      <c r="S22" s="18"/>
      <c r="T22" s="8"/>
    </row>
    <row r="23" spans="1:20" x14ac:dyDescent="0.25">
      <c r="A23" s="2" t="s">
        <v>78</v>
      </c>
      <c r="B23" s="23"/>
      <c r="C23" s="7"/>
      <c r="D23" s="43"/>
      <c r="F23" s="2" t="s">
        <v>79</v>
      </c>
      <c r="G23" s="23"/>
      <c r="H23" s="7"/>
      <c r="J23" s="2" t="s">
        <v>79</v>
      </c>
      <c r="K23" s="23"/>
      <c r="L23" s="7"/>
      <c r="N23" s="2" t="s">
        <v>79</v>
      </c>
      <c r="O23" s="23"/>
      <c r="P23" s="7"/>
      <c r="R23" s="2" t="s">
        <v>79</v>
      </c>
      <c r="S23" s="23"/>
      <c r="T23" s="7"/>
    </row>
    <row r="24" spans="1:20" x14ac:dyDescent="0.25">
      <c r="A24" s="3" t="s">
        <v>5</v>
      </c>
      <c r="B24" s="18"/>
      <c r="C24" s="8">
        <v>600</v>
      </c>
      <c r="D24" s="43">
        <v>0</v>
      </c>
      <c r="F24" s="3" t="s">
        <v>5</v>
      </c>
      <c r="G24" s="18"/>
      <c r="H24" s="8">
        <v>0</v>
      </c>
      <c r="J24" s="3" t="s">
        <v>5</v>
      </c>
      <c r="K24" s="18"/>
      <c r="L24" s="8">
        <v>0</v>
      </c>
      <c r="N24" s="3" t="s">
        <v>5</v>
      </c>
      <c r="O24" s="18"/>
      <c r="P24" s="8">
        <v>0</v>
      </c>
      <c r="R24" s="3" t="s">
        <v>5</v>
      </c>
      <c r="S24" s="18"/>
      <c r="T24" s="8">
        <v>0</v>
      </c>
    </row>
    <row r="25" spans="1:20" x14ac:dyDescent="0.25">
      <c r="A25" s="3" t="s">
        <v>6</v>
      </c>
      <c r="B25" s="18"/>
      <c r="C25" s="8">
        <v>11936</v>
      </c>
      <c r="D25" s="43">
        <v>10819</v>
      </c>
      <c r="F25" s="3" t="s">
        <v>6</v>
      </c>
      <c r="G25" s="18"/>
      <c r="H25" s="8">
        <v>9080</v>
      </c>
      <c r="J25" s="3" t="s">
        <v>6</v>
      </c>
      <c r="K25" s="18"/>
      <c r="L25" s="8">
        <v>9048</v>
      </c>
      <c r="N25" s="3" t="s">
        <v>6</v>
      </c>
      <c r="O25" s="18"/>
      <c r="P25" s="8">
        <v>9048</v>
      </c>
      <c r="R25" s="3" t="s">
        <v>6</v>
      </c>
      <c r="S25" s="18"/>
      <c r="T25" s="8">
        <v>9048</v>
      </c>
    </row>
    <row r="26" spans="1:20" x14ac:dyDescent="0.25">
      <c r="A26" s="3" t="s">
        <v>99</v>
      </c>
      <c r="B26" s="18"/>
      <c r="C26" s="8">
        <v>1500</v>
      </c>
      <c r="D26" s="43">
        <v>453</v>
      </c>
      <c r="F26" s="3" t="s">
        <v>42</v>
      </c>
      <c r="G26" s="18"/>
      <c r="H26" s="8">
        <v>1650</v>
      </c>
      <c r="J26" s="3" t="s">
        <v>42</v>
      </c>
      <c r="K26" s="18"/>
      <c r="L26" s="8">
        <v>1650</v>
      </c>
      <c r="N26" s="3" t="s">
        <v>42</v>
      </c>
      <c r="O26" s="18"/>
      <c r="P26" s="8">
        <v>1650</v>
      </c>
      <c r="R26" s="3" t="s">
        <v>42</v>
      </c>
      <c r="S26" s="18"/>
      <c r="T26" s="8">
        <v>1650</v>
      </c>
    </row>
    <row r="27" spans="1:20" x14ac:dyDescent="0.25">
      <c r="A27" s="3" t="s">
        <v>107</v>
      </c>
      <c r="B27" s="18"/>
      <c r="C27" s="8">
        <v>1420</v>
      </c>
      <c r="D27" s="43">
        <v>1741</v>
      </c>
      <c r="F27" s="3" t="s">
        <v>7</v>
      </c>
      <c r="G27" s="18"/>
      <c r="H27" s="8"/>
      <c r="J27" s="3" t="s">
        <v>7</v>
      </c>
      <c r="K27" s="18"/>
      <c r="L27" s="8"/>
      <c r="N27" s="3" t="s">
        <v>7</v>
      </c>
      <c r="O27" s="18"/>
      <c r="P27" s="8"/>
      <c r="R27" s="3" t="s">
        <v>7</v>
      </c>
      <c r="S27" s="18"/>
      <c r="T27" s="8"/>
    </row>
    <row r="28" spans="1:20" x14ac:dyDescent="0.25">
      <c r="A28" s="3" t="s">
        <v>8</v>
      </c>
      <c r="B28" s="18"/>
      <c r="C28" s="8">
        <f>SUM(C24:C27)</f>
        <v>15456</v>
      </c>
      <c r="D28" s="43">
        <f>SUM(D25:D27)</f>
        <v>13013</v>
      </c>
      <c r="F28" s="3" t="s">
        <v>8</v>
      </c>
      <c r="G28" s="18"/>
      <c r="H28" s="8">
        <f>SUM(H24:H27)</f>
        <v>10730</v>
      </c>
      <c r="J28" s="3" t="s">
        <v>8</v>
      </c>
      <c r="K28" s="18"/>
      <c r="L28" s="8">
        <f>SUM(L24:L27)</f>
        <v>10698</v>
      </c>
      <c r="N28" s="3" t="s">
        <v>8</v>
      </c>
      <c r="O28" s="18"/>
      <c r="P28" s="8">
        <f>SUM(P24:P27)</f>
        <v>10698</v>
      </c>
      <c r="R28" s="3" t="s">
        <v>8</v>
      </c>
      <c r="S28" s="18"/>
      <c r="T28" s="8">
        <f>SUM(T24:T27)</f>
        <v>10698</v>
      </c>
    </row>
    <row r="29" spans="1:20" x14ac:dyDescent="0.25">
      <c r="A29" s="3"/>
      <c r="B29" s="18"/>
      <c r="C29" s="8"/>
      <c r="D29" s="43"/>
      <c r="F29" s="3"/>
      <c r="G29" s="18"/>
      <c r="H29" s="8"/>
      <c r="J29" s="3"/>
      <c r="K29" s="18"/>
      <c r="L29" s="8"/>
      <c r="N29" s="3"/>
      <c r="O29" s="18"/>
      <c r="P29" s="8"/>
      <c r="R29" s="3"/>
      <c r="S29" s="18"/>
      <c r="T29" s="8"/>
    </row>
    <row r="30" spans="1:20" x14ac:dyDescent="0.25">
      <c r="A30" s="3" t="s">
        <v>100</v>
      </c>
      <c r="B30" s="18"/>
      <c r="C30" s="8">
        <v>150</v>
      </c>
      <c r="D30" s="43">
        <v>149</v>
      </c>
      <c r="F30" s="3" t="s">
        <v>100</v>
      </c>
      <c r="G30" s="18"/>
      <c r="H30" s="8">
        <v>150</v>
      </c>
      <c r="J30" s="3" t="s">
        <v>100</v>
      </c>
      <c r="K30" s="18"/>
      <c r="L30" s="8">
        <v>150</v>
      </c>
      <c r="N30" s="3" t="s">
        <v>100</v>
      </c>
      <c r="O30" s="18"/>
      <c r="P30" s="8">
        <v>150</v>
      </c>
      <c r="R30" s="3" t="s">
        <v>100</v>
      </c>
      <c r="S30" s="18"/>
      <c r="T30" s="8">
        <v>150</v>
      </c>
    </row>
    <row r="31" spans="1:20" x14ac:dyDescent="0.25">
      <c r="A31" s="3"/>
      <c r="B31" s="18"/>
      <c r="C31" s="8"/>
      <c r="D31" s="43"/>
      <c r="F31" s="3"/>
      <c r="G31" s="18"/>
      <c r="H31" s="8"/>
      <c r="J31" s="3"/>
      <c r="K31" s="18"/>
      <c r="L31" s="8"/>
      <c r="N31" s="3"/>
      <c r="O31" s="18"/>
      <c r="P31" s="8"/>
      <c r="R31" s="3"/>
      <c r="S31" s="18"/>
      <c r="T31" s="8"/>
    </row>
    <row r="32" spans="1:20" x14ac:dyDescent="0.25">
      <c r="A32" s="3"/>
      <c r="B32" s="18"/>
      <c r="C32" s="8"/>
      <c r="D32" s="43"/>
      <c r="F32" s="3"/>
      <c r="G32" s="18"/>
      <c r="H32" s="8"/>
      <c r="J32" s="3"/>
      <c r="K32" s="18"/>
      <c r="L32" s="8"/>
      <c r="N32" s="3"/>
      <c r="O32" s="18"/>
      <c r="P32" s="8"/>
      <c r="R32" s="3"/>
      <c r="S32" s="18"/>
      <c r="T32" s="8"/>
    </row>
    <row r="33" spans="1:20" x14ac:dyDescent="0.25">
      <c r="A33" s="3"/>
      <c r="B33" s="18"/>
      <c r="C33" s="8"/>
      <c r="D33" s="43"/>
      <c r="F33" s="3"/>
      <c r="G33" s="18"/>
      <c r="H33" s="8"/>
      <c r="J33" s="3"/>
      <c r="K33" s="18"/>
      <c r="L33" s="8"/>
      <c r="N33" s="3"/>
      <c r="O33" s="18"/>
      <c r="P33" s="8"/>
      <c r="R33" s="3"/>
      <c r="S33" s="18"/>
      <c r="T33" s="8"/>
    </row>
    <row r="34" spans="1:20" x14ac:dyDescent="0.25">
      <c r="A34" s="5" t="s">
        <v>9</v>
      </c>
      <c r="B34" s="24"/>
      <c r="C34" s="9"/>
      <c r="D34" s="45"/>
      <c r="F34" s="5" t="s">
        <v>9</v>
      </c>
      <c r="G34" s="24"/>
      <c r="H34" s="9"/>
      <c r="J34" s="5" t="s">
        <v>9</v>
      </c>
      <c r="K34" s="24"/>
      <c r="L34" s="9"/>
      <c r="N34" s="5" t="s">
        <v>9</v>
      </c>
      <c r="O34" s="24"/>
      <c r="P34" s="9"/>
      <c r="R34" s="5" t="s">
        <v>9</v>
      </c>
      <c r="S34" s="24"/>
      <c r="T34" s="9"/>
    </row>
    <row r="35" spans="1:20" x14ac:dyDescent="0.25">
      <c r="A35" s="37" t="s">
        <v>56</v>
      </c>
      <c r="B35" s="39"/>
      <c r="C35" s="38"/>
      <c r="D35" s="45"/>
      <c r="F35" s="37" t="s">
        <v>56</v>
      </c>
      <c r="G35" s="39"/>
      <c r="H35" s="38"/>
      <c r="J35" s="37" t="s">
        <v>56</v>
      </c>
      <c r="K35" s="39"/>
      <c r="L35" s="38"/>
      <c r="N35" s="37" t="s">
        <v>56</v>
      </c>
      <c r="O35" s="39"/>
      <c r="P35" s="38"/>
      <c r="R35" s="37" t="s">
        <v>56</v>
      </c>
      <c r="S35" s="39"/>
      <c r="T35" s="38"/>
    </row>
    <row r="36" spans="1:20" x14ac:dyDescent="0.25">
      <c r="A36" s="3" t="s">
        <v>57</v>
      </c>
      <c r="B36" s="18"/>
      <c r="C36" s="8"/>
      <c r="D36" s="43"/>
      <c r="F36" s="3" t="s">
        <v>57</v>
      </c>
      <c r="G36" s="18"/>
      <c r="H36" s="8"/>
      <c r="J36" s="3" t="s">
        <v>57</v>
      </c>
      <c r="K36" s="18"/>
      <c r="L36" s="8"/>
      <c r="N36" s="3" t="s">
        <v>57</v>
      </c>
      <c r="O36" s="18"/>
      <c r="P36" s="8"/>
      <c r="R36" s="3" t="s">
        <v>57</v>
      </c>
      <c r="S36" s="18"/>
      <c r="T36" s="8"/>
    </row>
    <row r="37" spans="1:20" x14ac:dyDescent="0.25">
      <c r="A37" s="3" t="s">
        <v>10</v>
      </c>
      <c r="B37" s="18"/>
      <c r="C37" s="8"/>
      <c r="D37" s="43"/>
      <c r="F37" s="3" t="s">
        <v>10</v>
      </c>
      <c r="G37" s="18"/>
      <c r="H37" s="8"/>
      <c r="J37" s="3" t="s">
        <v>10</v>
      </c>
      <c r="K37" s="18"/>
      <c r="L37" s="8"/>
      <c r="N37" s="3" t="s">
        <v>10</v>
      </c>
      <c r="O37" s="18"/>
      <c r="P37" s="8"/>
      <c r="R37" s="3" t="s">
        <v>10</v>
      </c>
      <c r="S37" s="18"/>
      <c r="T37" s="8"/>
    </row>
    <row r="38" spans="1:20" x14ac:dyDescent="0.25">
      <c r="A38" s="3" t="s">
        <v>11</v>
      </c>
      <c r="B38" s="18"/>
      <c r="C38" s="11"/>
      <c r="D38" s="43">
        <v>0</v>
      </c>
      <c r="F38" s="3" t="s">
        <v>11</v>
      </c>
      <c r="G38" s="18"/>
      <c r="H38" s="11"/>
      <c r="J38" s="3" t="s">
        <v>11</v>
      </c>
      <c r="K38" s="18"/>
      <c r="L38" s="11"/>
      <c r="N38" s="3" t="s">
        <v>11</v>
      </c>
      <c r="O38" s="18"/>
      <c r="P38" s="11"/>
      <c r="R38" s="3" t="s">
        <v>11</v>
      </c>
      <c r="S38" s="18"/>
      <c r="T38" s="11"/>
    </row>
    <row r="39" spans="1:20" x14ac:dyDescent="0.25">
      <c r="A39" s="3" t="s">
        <v>12</v>
      </c>
      <c r="B39" s="18"/>
      <c r="C39" s="8">
        <f>SUM(C36:C38)</f>
        <v>0</v>
      </c>
      <c r="D39" s="43">
        <f>SUM(D36:D38)</f>
        <v>0</v>
      </c>
      <c r="F39" s="3" t="s">
        <v>12</v>
      </c>
      <c r="G39" s="18"/>
      <c r="H39" s="8">
        <f>SUM(H36:H38)</f>
        <v>0</v>
      </c>
      <c r="J39" s="3" t="s">
        <v>12</v>
      </c>
      <c r="K39" s="18"/>
      <c r="L39" s="8">
        <f>SUM(L36:L38)</f>
        <v>0</v>
      </c>
      <c r="N39" s="3" t="s">
        <v>12</v>
      </c>
      <c r="O39" s="18"/>
      <c r="P39" s="8">
        <f>SUM(P36:P38)</f>
        <v>0</v>
      </c>
      <c r="R39" s="3" t="s">
        <v>12</v>
      </c>
      <c r="S39" s="18"/>
      <c r="T39" s="8">
        <f>SUM(T36:T38)</f>
        <v>0</v>
      </c>
    </row>
    <row r="40" spans="1:20" x14ac:dyDescent="0.25">
      <c r="A40" s="2" t="s">
        <v>13</v>
      </c>
      <c r="B40" s="23"/>
      <c r="C40" s="7"/>
      <c r="D40" s="43"/>
      <c r="F40" s="2" t="s">
        <v>13</v>
      </c>
      <c r="G40" s="23"/>
      <c r="H40" s="7"/>
      <c r="J40" s="2" t="s">
        <v>13</v>
      </c>
      <c r="K40" s="23"/>
      <c r="L40" s="7"/>
      <c r="N40" s="2" t="s">
        <v>13</v>
      </c>
      <c r="O40" s="23"/>
      <c r="P40" s="7"/>
      <c r="R40" s="2" t="s">
        <v>13</v>
      </c>
      <c r="S40" s="23"/>
      <c r="T40" s="7"/>
    </row>
    <row r="41" spans="1:20" x14ac:dyDescent="0.25">
      <c r="A41" s="3" t="s">
        <v>14</v>
      </c>
      <c r="B41" s="18"/>
      <c r="C41" s="8"/>
      <c r="D41" s="43">
        <v>0</v>
      </c>
      <c r="F41" s="3" t="s">
        <v>14</v>
      </c>
      <c r="G41" s="18"/>
      <c r="H41" s="8"/>
      <c r="J41" s="3" t="s">
        <v>14</v>
      </c>
      <c r="K41" s="18"/>
      <c r="L41" s="8"/>
      <c r="N41" s="3" t="s">
        <v>14</v>
      </c>
      <c r="O41" s="18"/>
      <c r="P41" s="8"/>
      <c r="R41" s="3" t="s">
        <v>14</v>
      </c>
      <c r="S41" s="18"/>
      <c r="T41" s="8"/>
    </row>
    <row r="42" spans="1:20" x14ac:dyDescent="0.25">
      <c r="A42" s="3" t="s">
        <v>58</v>
      </c>
      <c r="B42" s="18"/>
      <c r="C42" s="8"/>
      <c r="D42" s="43">
        <v>0</v>
      </c>
      <c r="F42" s="3" t="s">
        <v>58</v>
      </c>
      <c r="G42" s="18"/>
      <c r="H42" s="8"/>
      <c r="J42" s="3" t="s">
        <v>58</v>
      </c>
      <c r="K42" s="18"/>
      <c r="L42" s="8"/>
      <c r="N42" s="3" t="s">
        <v>58</v>
      </c>
      <c r="O42" s="18"/>
      <c r="P42" s="8"/>
      <c r="R42" s="3" t="s">
        <v>58</v>
      </c>
      <c r="S42" s="18"/>
      <c r="T42" s="8"/>
    </row>
    <row r="43" spans="1:20" x14ac:dyDescent="0.25">
      <c r="A43" s="3" t="s">
        <v>64</v>
      </c>
      <c r="B43" s="18"/>
      <c r="C43" s="8">
        <v>1020</v>
      </c>
      <c r="D43" s="43">
        <v>432</v>
      </c>
      <c r="F43" s="3" t="s">
        <v>81</v>
      </c>
      <c r="G43" s="18"/>
      <c r="H43" s="8">
        <v>432</v>
      </c>
      <c r="J43" s="3" t="s">
        <v>81</v>
      </c>
      <c r="K43" s="18"/>
      <c r="L43" s="8">
        <v>432</v>
      </c>
      <c r="N43" s="3" t="s">
        <v>81</v>
      </c>
      <c r="O43" s="18"/>
      <c r="P43" s="8">
        <v>432</v>
      </c>
      <c r="R43" s="3" t="s">
        <v>81</v>
      </c>
      <c r="S43" s="18"/>
      <c r="T43" s="8">
        <v>432</v>
      </c>
    </row>
    <row r="44" spans="1:20" x14ac:dyDescent="0.25">
      <c r="A44" s="3" t="s">
        <v>49</v>
      </c>
      <c r="B44" s="18"/>
      <c r="C44" s="11">
        <v>0</v>
      </c>
      <c r="D44" s="43">
        <v>0</v>
      </c>
      <c r="F44" s="3" t="s">
        <v>49</v>
      </c>
      <c r="G44" s="18"/>
      <c r="H44" s="11">
        <v>0</v>
      </c>
      <c r="J44" s="3" t="s">
        <v>49</v>
      </c>
      <c r="K44" s="18"/>
      <c r="L44" s="11">
        <v>0</v>
      </c>
      <c r="N44" s="3" t="s">
        <v>49</v>
      </c>
      <c r="O44" s="18"/>
      <c r="P44" s="11">
        <v>0</v>
      </c>
      <c r="R44" s="3" t="s">
        <v>49</v>
      </c>
      <c r="S44" s="18"/>
      <c r="T44" s="11">
        <v>0</v>
      </c>
    </row>
    <row r="45" spans="1:20" x14ac:dyDescent="0.25">
      <c r="A45" s="41" t="s">
        <v>61</v>
      </c>
      <c r="B45" s="18"/>
      <c r="C45" s="8">
        <v>0</v>
      </c>
      <c r="D45" s="43">
        <v>0</v>
      </c>
      <c r="F45" s="41" t="s">
        <v>61</v>
      </c>
      <c r="G45" s="18"/>
      <c r="H45" s="8">
        <v>0</v>
      </c>
      <c r="J45" s="41" t="s">
        <v>61</v>
      </c>
      <c r="K45" s="18"/>
      <c r="L45" s="8">
        <v>0</v>
      </c>
      <c r="N45" s="41" t="s">
        <v>61</v>
      </c>
      <c r="O45" s="18"/>
      <c r="P45" s="8">
        <v>0</v>
      </c>
      <c r="R45" s="41" t="s">
        <v>61</v>
      </c>
      <c r="S45" s="18"/>
      <c r="T45" s="8">
        <v>0</v>
      </c>
    </row>
    <row r="46" spans="1:20" x14ac:dyDescent="0.25">
      <c r="A46" s="3" t="s">
        <v>15</v>
      </c>
      <c r="B46" s="18"/>
      <c r="C46" s="8">
        <v>0</v>
      </c>
      <c r="D46" s="43">
        <v>254</v>
      </c>
      <c r="F46" s="3" t="s">
        <v>15</v>
      </c>
      <c r="G46" s="18"/>
      <c r="H46" s="8">
        <v>0</v>
      </c>
      <c r="J46" s="3" t="s">
        <v>15</v>
      </c>
      <c r="K46" s="18"/>
      <c r="L46" s="8">
        <v>0</v>
      </c>
      <c r="N46" s="3" t="s">
        <v>15</v>
      </c>
      <c r="O46" s="18"/>
      <c r="P46" s="8">
        <v>0</v>
      </c>
      <c r="R46" s="3" t="s">
        <v>15</v>
      </c>
      <c r="S46" s="18"/>
      <c r="T46" s="8">
        <v>0</v>
      </c>
    </row>
    <row r="47" spans="1:20" x14ac:dyDescent="0.25">
      <c r="A47" s="3" t="s">
        <v>16</v>
      </c>
      <c r="B47" s="18"/>
      <c r="C47" s="8">
        <v>100</v>
      </c>
      <c r="D47" s="43">
        <v>25</v>
      </c>
      <c r="F47" s="3" t="s">
        <v>16</v>
      </c>
      <c r="G47" s="18"/>
      <c r="H47" s="8">
        <v>100</v>
      </c>
      <c r="J47" s="3" t="s">
        <v>16</v>
      </c>
      <c r="K47" s="18"/>
      <c r="L47" s="8">
        <v>100</v>
      </c>
      <c r="N47" s="3" t="s">
        <v>16</v>
      </c>
      <c r="O47" s="18"/>
      <c r="P47" s="8">
        <v>100</v>
      </c>
      <c r="R47" s="3" t="s">
        <v>16</v>
      </c>
      <c r="S47" s="18"/>
      <c r="T47" s="8">
        <v>100</v>
      </c>
    </row>
    <row r="48" spans="1:20" x14ac:dyDescent="0.25">
      <c r="A48" s="3" t="s">
        <v>17</v>
      </c>
      <c r="B48" s="18"/>
      <c r="C48" s="8">
        <v>0</v>
      </c>
      <c r="D48" s="43"/>
      <c r="F48" s="3" t="s">
        <v>17</v>
      </c>
      <c r="G48" s="18"/>
      <c r="H48" s="8">
        <v>0</v>
      </c>
      <c r="J48" s="3" t="s">
        <v>17</v>
      </c>
      <c r="K48" s="18"/>
      <c r="L48" s="8">
        <v>0</v>
      </c>
      <c r="N48" s="3" t="s">
        <v>17</v>
      </c>
      <c r="O48" s="18"/>
      <c r="P48" s="8">
        <v>0</v>
      </c>
      <c r="R48" s="3" t="s">
        <v>17</v>
      </c>
      <c r="S48" s="18"/>
      <c r="T48" s="8">
        <v>0</v>
      </c>
    </row>
    <row r="49" spans="1:20" x14ac:dyDescent="0.25">
      <c r="A49" s="3" t="s">
        <v>18</v>
      </c>
      <c r="B49" s="18"/>
      <c r="C49" s="8">
        <v>0</v>
      </c>
      <c r="D49" s="43">
        <v>105</v>
      </c>
      <c r="F49" s="3" t="s">
        <v>18</v>
      </c>
      <c r="G49" s="18"/>
      <c r="H49" s="8">
        <v>0</v>
      </c>
      <c r="J49" s="3" t="s">
        <v>18</v>
      </c>
      <c r="K49" s="18"/>
      <c r="L49" s="8">
        <v>0</v>
      </c>
      <c r="N49" s="3" t="s">
        <v>18</v>
      </c>
      <c r="O49" s="18"/>
      <c r="P49" s="8">
        <v>0</v>
      </c>
      <c r="R49" s="3" t="s">
        <v>18</v>
      </c>
      <c r="S49" s="18"/>
      <c r="T49" s="8">
        <v>0</v>
      </c>
    </row>
    <row r="50" spans="1:20" x14ac:dyDescent="0.25">
      <c r="A50" s="3" t="s">
        <v>19</v>
      </c>
      <c r="B50" s="18"/>
      <c r="C50" s="8">
        <v>700</v>
      </c>
      <c r="D50" s="43">
        <v>800</v>
      </c>
      <c r="F50" s="3" t="s">
        <v>19</v>
      </c>
      <c r="G50" s="18"/>
      <c r="H50" s="8">
        <v>700</v>
      </c>
      <c r="J50" s="3" t="s">
        <v>19</v>
      </c>
      <c r="K50" s="18"/>
      <c r="L50" s="8">
        <v>700</v>
      </c>
      <c r="N50" s="3" t="s">
        <v>19</v>
      </c>
      <c r="O50" s="18"/>
      <c r="P50" s="8">
        <v>700</v>
      </c>
      <c r="R50" s="3" t="s">
        <v>19</v>
      </c>
      <c r="S50" s="18"/>
      <c r="T50" s="8">
        <v>700</v>
      </c>
    </row>
    <row r="51" spans="1:20" x14ac:dyDescent="0.25">
      <c r="A51" s="3" t="s">
        <v>52</v>
      </c>
      <c r="B51" s="18"/>
      <c r="C51" s="8">
        <v>1600</v>
      </c>
      <c r="D51" s="43">
        <v>1580</v>
      </c>
      <c r="F51" s="3" t="s">
        <v>52</v>
      </c>
      <c r="G51" s="18"/>
      <c r="H51" s="8">
        <v>1600</v>
      </c>
      <c r="J51" s="3" t="s">
        <v>52</v>
      </c>
      <c r="K51" s="18"/>
      <c r="L51" s="8">
        <v>1600</v>
      </c>
      <c r="N51" s="3" t="s">
        <v>52</v>
      </c>
      <c r="O51" s="18"/>
      <c r="P51" s="8">
        <v>1600</v>
      </c>
      <c r="R51" s="3" t="s">
        <v>52</v>
      </c>
      <c r="S51" s="18"/>
      <c r="T51" s="8">
        <v>1600</v>
      </c>
    </row>
    <row r="52" spans="1:20" x14ac:dyDescent="0.25">
      <c r="A52" s="3" t="s">
        <v>53</v>
      </c>
      <c r="B52" s="18"/>
      <c r="C52" s="8"/>
      <c r="D52" s="43">
        <v>1356</v>
      </c>
      <c r="F52" s="3" t="s">
        <v>53</v>
      </c>
      <c r="G52" s="18"/>
      <c r="H52" s="8"/>
      <c r="J52" s="3" t="s">
        <v>53</v>
      </c>
      <c r="K52" s="18"/>
      <c r="L52" s="8"/>
      <c r="N52" s="3" t="s">
        <v>53</v>
      </c>
      <c r="O52" s="18"/>
      <c r="P52" s="8"/>
      <c r="R52" s="3" t="s">
        <v>53</v>
      </c>
      <c r="S52" s="18"/>
      <c r="T52" s="8"/>
    </row>
    <row r="53" spans="1:20" x14ac:dyDescent="0.25">
      <c r="A53" s="3" t="s">
        <v>74</v>
      </c>
      <c r="B53" s="18"/>
      <c r="C53" s="8">
        <v>1000</v>
      </c>
      <c r="D53" s="43">
        <v>438</v>
      </c>
      <c r="F53" s="3" t="s">
        <v>74</v>
      </c>
      <c r="G53" s="18"/>
      <c r="H53" s="8">
        <v>1000</v>
      </c>
      <c r="J53" s="3" t="s">
        <v>74</v>
      </c>
      <c r="K53" s="18"/>
      <c r="L53" s="8">
        <v>1000</v>
      </c>
      <c r="N53" s="3" t="s">
        <v>74</v>
      </c>
      <c r="O53" s="18"/>
      <c r="P53" s="8">
        <v>1000</v>
      </c>
      <c r="R53" s="3" t="s">
        <v>74</v>
      </c>
      <c r="S53" s="18"/>
      <c r="T53" s="8">
        <v>1000</v>
      </c>
    </row>
    <row r="54" spans="1:20" x14ac:dyDescent="0.25">
      <c r="A54" s="3" t="s">
        <v>20</v>
      </c>
      <c r="B54" s="18"/>
      <c r="C54" s="8">
        <f>SUM(C41:C53)</f>
        <v>4420</v>
      </c>
      <c r="D54" s="43">
        <f>SUM(D41:D53)</f>
        <v>4990</v>
      </c>
      <c r="F54" s="3" t="s">
        <v>20</v>
      </c>
      <c r="G54" s="18"/>
      <c r="H54" s="8">
        <f>SUM(H41:H53)</f>
        <v>3832</v>
      </c>
      <c r="J54" s="3" t="s">
        <v>20</v>
      </c>
      <c r="K54" s="18"/>
      <c r="L54" s="8">
        <f>SUM(L41:L53)</f>
        <v>3832</v>
      </c>
      <c r="N54" s="3" t="s">
        <v>20</v>
      </c>
      <c r="O54" s="18"/>
      <c r="P54" s="8">
        <f>SUM(P41:P53)</f>
        <v>3832</v>
      </c>
      <c r="R54" s="3" t="s">
        <v>20</v>
      </c>
      <c r="S54" s="18"/>
      <c r="T54" s="8">
        <f>SUM(T41:T53)</f>
        <v>3832</v>
      </c>
    </row>
    <row r="55" spans="1:20" x14ac:dyDescent="0.25">
      <c r="A55" s="2" t="s">
        <v>21</v>
      </c>
      <c r="B55" s="23"/>
      <c r="C55" s="7"/>
      <c r="D55" s="43"/>
      <c r="F55" s="2" t="s">
        <v>21</v>
      </c>
      <c r="G55" s="23"/>
      <c r="H55" s="7"/>
      <c r="J55" s="2" t="s">
        <v>21</v>
      </c>
      <c r="K55" s="23"/>
      <c r="L55" s="7"/>
      <c r="N55" s="2" t="s">
        <v>21</v>
      </c>
      <c r="O55" s="23"/>
      <c r="P55" s="7"/>
      <c r="R55" s="2" t="s">
        <v>21</v>
      </c>
      <c r="S55" s="23"/>
      <c r="T55" s="7"/>
    </row>
    <row r="56" spans="1:20" x14ac:dyDescent="0.25">
      <c r="A56" s="3" t="s">
        <v>95</v>
      </c>
      <c r="B56" s="18"/>
      <c r="C56" s="8">
        <v>37800</v>
      </c>
      <c r="D56" s="43">
        <v>36000</v>
      </c>
      <c r="F56" s="3" t="s">
        <v>95</v>
      </c>
      <c r="G56" s="18"/>
      <c r="H56" s="78">
        <v>36000</v>
      </c>
      <c r="J56" s="3" t="s">
        <v>95</v>
      </c>
      <c r="K56" s="18"/>
      <c r="L56" s="78">
        <v>36000</v>
      </c>
      <c r="N56" s="3" t="s">
        <v>95</v>
      </c>
      <c r="O56" s="18"/>
      <c r="P56" s="78">
        <v>36000</v>
      </c>
      <c r="R56" s="3" t="s">
        <v>95</v>
      </c>
      <c r="S56" s="18"/>
      <c r="T56" s="78">
        <v>36000</v>
      </c>
    </row>
    <row r="57" spans="1:20" x14ac:dyDescent="0.25">
      <c r="A57" s="3"/>
      <c r="B57" s="18"/>
      <c r="C57" s="11"/>
      <c r="D57" s="43"/>
      <c r="F57" s="3"/>
      <c r="G57" s="18"/>
      <c r="H57" s="11"/>
      <c r="J57" s="3"/>
      <c r="K57" s="18"/>
      <c r="L57" s="11"/>
      <c r="N57" s="3"/>
      <c r="O57" s="18"/>
      <c r="P57" s="11"/>
      <c r="R57" s="3"/>
      <c r="S57" s="18"/>
      <c r="T57" s="11"/>
    </row>
    <row r="58" spans="1:20" x14ac:dyDescent="0.25">
      <c r="A58" s="3" t="s">
        <v>59</v>
      </c>
      <c r="B58" s="18"/>
      <c r="C58" s="8">
        <v>0</v>
      </c>
      <c r="D58" s="43">
        <v>0</v>
      </c>
      <c r="F58" s="3" t="s">
        <v>59</v>
      </c>
      <c r="G58" s="18"/>
      <c r="H58" s="8">
        <v>0</v>
      </c>
      <c r="J58" s="3" t="s">
        <v>59</v>
      </c>
      <c r="K58" s="18"/>
      <c r="L58" s="8">
        <v>0</v>
      </c>
      <c r="N58" s="3" t="s">
        <v>59</v>
      </c>
      <c r="O58" s="18"/>
      <c r="P58" s="8">
        <v>0</v>
      </c>
      <c r="R58" s="3" t="s">
        <v>59</v>
      </c>
      <c r="S58" s="18"/>
      <c r="T58" s="8">
        <v>0</v>
      </c>
    </row>
    <row r="59" spans="1:20" x14ac:dyDescent="0.25">
      <c r="A59" s="3" t="s">
        <v>22</v>
      </c>
      <c r="B59" s="18"/>
      <c r="C59" s="11">
        <v>2000</v>
      </c>
      <c r="D59" s="43">
        <v>1306</v>
      </c>
      <c r="F59" s="3" t="s">
        <v>22</v>
      </c>
      <c r="G59" s="18"/>
      <c r="H59" s="11">
        <v>2000</v>
      </c>
      <c r="J59" s="3" t="s">
        <v>22</v>
      </c>
      <c r="K59" s="18"/>
      <c r="L59" s="11">
        <v>1000</v>
      </c>
      <c r="N59" s="3" t="s">
        <v>22</v>
      </c>
      <c r="O59" s="18"/>
      <c r="P59" s="11">
        <v>2000</v>
      </c>
      <c r="R59" s="3" t="s">
        <v>22</v>
      </c>
      <c r="S59" s="18"/>
      <c r="T59" s="11">
        <v>2000</v>
      </c>
    </row>
    <row r="60" spans="1:20" x14ac:dyDescent="0.25">
      <c r="A60" s="3" t="s">
        <v>60</v>
      </c>
      <c r="B60" s="18"/>
      <c r="C60" s="8"/>
      <c r="D60" s="43"/>
      <c r="F60" s="3" t="s">
        <v>60</v>
      </c>
      <c r="G60" s="18"/>
      <c r="H60" s="8"/>
      <c r="J60" s="3" t="s">
        <v>60</v>
      </c>
      <c r="K60" s="18"/>
      <c r="L60" s="8"/>
      <c r="N60" s="3" t="s">
        <v>60</v>
      </c>
      <c r="O60" s="18"/>
      <c r="P60" s="8"/>
      <c r="R60" s="3" t="s">
        <v>60</v>
      </c>
      <c r="S60" s="18"/>
      <c r="T60" s="8"/>
    </row>
    <row r="61" spans="1:20" x14ac:dyDescent="0.25">
      <c r="A61" s="3" t="s">
        <v>23</v>
      </c>
      <c r="B61" s="18"/>
      <c r="C61" s="8">
        <f>SUM(C56:C60)</f>
        <v>39800</v>
      </c>
      <c r="D61" s="43">
        <v>36000</v>
      </c>
      <c r="F61" s="3" t="s">
        <v>23</v>
      </c>
      <c r="G61" s="18"/>
      <c r="H61" s="8">
        <f>SUM(H56:H60)</f>
        <v>38000</v>
      </c>
      <c r="J61" s="3" t="s">
        <v>23</v>
      </c>
      <c r="K61" s="18"/>
      <c r="L61" s="8">
        <f>SUM(L56:L60)</f>
        <v>37000</v>
      </c>
      <c r="N61" s="3" t="s">
        <v>23</v>
      </c>
      <c r="O61" s="18"/>
      <c r="P61" s="8">
        <f>SUM(P56:P60)</f>
        <v>38000</v>
      </c>
      <c r="R61" s="3" t="s">
        <v>23</v>
      </c>
      <c r="S61" s="18"/>
      <c r="T61" s="8">
        <f>SUM(T56:T60)</f>
        <v>38000</v>
      </c>
    </row>
    <row r="62" spans="1:20" ht="15.75" thickBot="1" x14ac:dyDescent="0.3">
      <c r="A62" s="31" t="s">
        <v>35</v>
      </c>
      <c r="B62" s="33"/>
      <c r="C62" s="32"/>
      <c r="D62" s="46"/>
      <c r="F62" s="31" t="s">
        <v>35</v>
      </c>
      <c r="G62" s="33"/>
      <c r="H62" s="32"/>
      <c r="J62" s="31" t="s">
        <v>35</v>
      </c>
      <c r="K62" s="33"/>
      <c r="L62" s="32"/>
      <c r="N62" s="31" t="s">
        <v>35</v>
      </c>
      <c r="O62" s="33"/>
      <c r="P62" s="32"/>
      <c r="R62" s="31" t="s">
        <v>35</v>
      </c>
      <c r="S62" s="33"/>
      <c r="T62" s="32"/>
    </row>
    <row r="63" spans="1:20" x14ac:dyDescent="0.25">
      <c r="A63" s="28" t="s">
        <v>24</v>
      </c>
      <c r="B63" s="30"/>
      <c r="C63" s="29">
        <f>+C28+C30+C39+C54+C61</f>
        <v>59826</v>
      </c>
      <c r="D63" s="47">
        <f>+D28+D30+D39+D54+D61</f>
        <v>54152</v>
      </c>
      <c r="F63" s="28" t="s">
        <v>24</v>
      </c>
      <c r="G63" s="30"/>
      <c r="H63" s="29">
        <f>+H28+H30+H39+H54+H61</f>
        <v>52712</v>
      </c>
      <c r="J63" s="28" t="s">
        <v>24</v>
      </c>
      <c r="K63" s="30"/>
      <c r="L63" s="29">
        <f>+L28+L30+L39+L54+L61</f>
        <v>51680</v>
      </c>
      <c r="N63" s="28" t="s">
        <v>24</v>
      </c>
      <c r="O63" s="30"/>
      <c r="P63" s="29">
        <f>+P28+P30+P39+P54+P61</f>
        <v>52680</v>
      </c>
      <c r="R63" s="28" t="s">
        <v>24</v>
      </c>
      <c r="S63" s="30"/>
      <c r="T63" s="29">
        <f>+T28+T30+T39+T54+T61</f>
        <v>52680</v>
      </c>
    </row>
    <row r="64" spans="1:20" x14ac:dyDescent="0.25">
      <c r="A64" s="6" t="s">
        <v>50</v>
      </c>
      <c r="B64" s="18"/>
      <c r="C64" s="8">
        <f>+C20-C63</f>
        <v>2059</v>
      </c>
      <c r="D64" s="43">
        <f>+D20-D63</f>
        <v>6116</v>
      </c>
      <c r="F64" s="6" t="s">
        <v>50</v>
      </c>
      <c r="G64" s="18"/>
      <c r="H64" s="8">
        <f>+H20-H63</f>
        <v>3230</v>
      </c>
      <c r="J64" s="6" t="s">
        <v>50</v>
      </c>
      <c r="K64" s="18"/>
      <c r="L64" s="8">
        <f>+L20-L63</f>
        <v>5262</v>
      </c>
      <c r="N64" s="6" t="s">
        <v>50</v>
      </c>
      <c r="O64" s="18"/>
      <c r="P64" s="8">
        <f>+P20-P63</f>
        <v>4262</v>
      </c>
      <c r="R64" s="6" t="s">
        <v>50</v>
      </c>
      <c r="S64" s="18"/>
      <c r="T64" s="8">
        <f>+T20-T63</f>
        <v>4262</v>
      </c>
    </row>
    <row r="65" spans="1:20" x14ac:dyDescent="0.25">
      <c r="A65" s="16"/>
      <c r="B65" s="17"/>
      <c r="C65" s="17"/>
      <c r="D65" s="17"/>
      <c r="F65" s="16"/>
      <c r="G65" s="17"/>
      <c r="H65" s="17"/>
      <c r="J65" s="16"/>
      <c r="K65" s="17"/>
      <c r="L65" s="17"/>
      <c r="N65" s="16"/>
      <c r="O65" s="17"/>
      <c r="P65" s="17"/>
      <c r="R65" s="16"/>
      <c r="S65" s="17"/>
      <c r="T65" s="17"/>
    </row>
    <row r="66" spans="1:20" ht="75" x14ac:dyDescent="0.25">
      <c r="A66" s="26"/>
      <c r="B66" s="40"/>
      <c r="C66" s="40" t="s">
        <v>70</v>
      </c>
      <c r="D66" s="40" t="s">
        <v>108</v>
      </c>
      <c r="F66" s="26"/>
      <c r="G66" s="40"/>
      <c r="H66" s="40" t="s">
        <v>71</v>
      </c>
      <c r="J66" s="26"/>
      <c r="K66" s="40"/>
      <c r="L66" s="40" t="s">
        <v>116</v>
      </c>
      <c r="N66" s="26"/>
      <c r="O66" s="40"/>
      <c r="P66" s="40" t="s">
        <v>117</v>
      </c>
      <c r="R66" s="26"/>
      <c r="S66" s="40"/>
      <c r="T66" s="40" t="s">
        <v>118</v>
      </c>
    </row>
    <row r="67" spans="1:20" x14ac:dyDescent="0.25">
      <c r="A67" s="13"/>
      <c r="B67" s="14"/>
      <c r="C67" s="14"/>
      <c r="D67" s="14"/>
      <c r="F67" s="13"/>
      <c r="G67" s="14"/>
      <c r="H67" s="14"/>
      <c r="J67" s="13"/>
      <c r="K67" s="14"/>
      <c r="L67" s="14"/>
      <c r="N67" s="13"/>
      <c r="O67" s="14"/>
      <c r="P67" s="14"/>
      <c r="R67" s="13"/>
      <c r="S67" s="14"/>
      <c r="T67" s="14"/>
    </row>
    <row r="68" spans="1:20" x14ac:dyDescent="0.25">
      <c r="A68" s="13" t="s">
        <v>36</v>
      </c>
      <c r="B68" s="19"/>
      <c r="C68" s="19">
        <v>46463</v>
      </c>
      <c r="D68" s="19">
        <v>46463</v>
      </c>
      <c r="F68" s="13" t="s">
        <v>36</v>
      </c>
      <c r="G68" s="19"/>
      <c r="H68" s="19">
        <v>51579</v>
      </c>
      <c r="J68" s="13" t="s">
        <v>36</v>
      </c>
      <c r="K68" s="19"/>
      <c r="L68" s="19">
        <v>54809</v>
      </c>
      <c r="N68" s="13" t="s">
        <v>36</v>
      </c>
      <c r="O68" s="19"/>
      <c r="P68" s="19">
        <v>61071</v>
      </c>
      <c r="R68" s="13" t="s">
        <v>36</v>
      </c>
      <c r="S68" s="19"/>
      <c r="T68" s="19">
        <v>65333</v>
      </c>
    </row>
    <row r="69" spans="1:20" x14ac:dyDescent="0.25">
      <c r="A69" s="13" t="s">
        <v>37</v>
      </c>
      <c r="B69" s="19"/>
      <c r="C69" s="19">
        <f>+C64</f>
        <v>2059</v>
      </c>
      <c r="D69" s="19">
        <f>+D64</f>
        <v>6116</v>
      </c>
      <c r="F69" s="13" t="s">
        <v>37</v>
      </c>
      <c r="G69" s="19"/>
      <c r="H69" s="19">
        <f>+H64</f>
        <v>3230</v>
      </c>
      <c r="J69" s="13" t="s">
        <v>37</v>
      </c>
      <c r="K69" s="19"/>
      <c r="L69" s="19">
        <f>+L64</f>
        <v>5262</v>
      </c>
      <c r="N69" s="13" t="s">
        <v>37</v>
      </c>
      <c r="O69" s="19"/>
      <c r="P69" s="19">
        <f>+P64</f>
        <v>4262</v>
      </c>
      <c r="R69" s="13" t="s">
        <v>37</v>
      </c>
      <c r="S69" s="19"/>
      <c r="T69" s="19">
        <f>+T64</f>
        <v>4262</v>
      </c>
    </row>
    <row r="70" spans="1:20" x14ac:dyDescent="0.25">
      <c r="A70" s="13" t="s">
        <v>40</v>
      </c>
      <c r="B70" s="19"/>
      <c r="C70" s="19"/>
      <c r="D70" s="19"/>
      <c r="F70" s="13" t="s">
        <v>40</v>
      </c>
      <c r="G70" s="19"/>
      <c r="H70" s="19"/>
      <c r="J70" s="13" t="s">
        <v>40</v>
      </c>
      <c r="K70" s="19"/>
      <c r="L70" s="19"/>
      <c r="N70" s="13" t="s">
        <v>40</v>
      </c>
      <c r="O70" s="19"/>
      <c r="P70" s="19"/>
      <c r="R70" s="13" t="s">
        <v>40</v>
      </c>
      <c r="S70" s="19"/>
      <c r="T70" s="19"/>
    </row>
    <row r="71" spans="1:20" x14ac:dyDescent="0.25">
      <c r="A71" s="15" t="s">
        <v>38</v>
      </c>
      <c r="B71" s="20"/>
      <c r="C71" s="20">
        <v>-13000</v>
      </c>
      <c r="D71" s="20">
        <v>-13000</v>
      </c>
      <c r="F71" s="15" t="s">
        <v>38</v>
      </c>
      <c r="G71" s="20"/>
      <c r="H71" s="20">
        <v>-13000</v>
      </c>
      <c r="J71" s="15" t="s">
        <v>38</v>
      </c>
      <c r="K71" s="20"/>
      <c r="L71" s="20">
        <v>-13000</v>
      </c>
      <c r="N71" s="15" t="s">
        <v>38</v>
      </c>
      <c r="O71" s="20"/>
      <c r="P71" s="20">
        <v>-13000</v>
      </c>
      <c r="R71" s="15" t="s">
        <v>38</v>
      </c>
      <c r="S71" s="20"/>
      <c r="T71" s="20">
        <v>-13000</v>
      </c>
    </row>
    <row r="72" spans="1:20" x14ac:dyDescent="0.25">
      <c r="A72" t="s">
        <v>39</v>
      </c>
      <c r="B72" s="25"/>
      <c r="C72" s="21">
        <f>SUM(C68:C71)</f>
        <v>35522</v>
      </c>
      <c r="D72" s="21">
        <f>SUM(D68:D71)</f>
        <v>39579</v>
      </c>
      <c r="F72" t="s">
        <v>39</v>
      </c>
      <c r="G72" s="25"/>
      <c r="H72" s="21">
        <f>SUM(H68:H71)</f>
        <v>41809</v>
      </c>
      <c r="J72" t="s">
        <v>39</v>
      </c>
      <c r="K72" s="25"/>
      <c r="L72" s="21">
        <f>SUM(L68:L71)</f>
        <v>47071</v>
      </c>
      <c r="N72" t="s">
        <v>39</v>
      </c>
      <c r="O72" s="25"/>
      <c r="P72" s="21">
        <f>SUM(P68:P71)</f>
        <v>52333</v>
      </c>
      <c r="R72" t="s">
        <v>39</v>
      </c>
      <c r="S72" s="25"/>
      <c r="T72" s="21">
        <f>SUM(T68:T71)</f>
        <v>56595</v>
      </c>
    </row>
    <row r="73" spans="1:20" x14ac:dyDescent="0.25">
      <c r="A73" t="s">
        <v>54</v>
      </c>
      <c r="B73" s="18"/>
      <c r="C73" s="18">
        <f>+C72/((C61+C54-C57)/12)</f>
        <v>9.6396200814111257</v>
      </c>
      <c r="D73" s="18">
        <f>+D72/((D61+D54-D57)/12)</f>
        <v>11.586923639912174</v>
      </c>
      <c r="F73" t="s">
        <v>54</v>
      </c>
      <c r="G73" s="18"/>
      <c r="H73" s="18">
        <f>+H72/((H61+H54-H57)/12)</f>
        <v>11.993402180149168</v>
      </c>
      <c r="J73" t="s">
        <v>54</v>
      </c>
      <c r="K73" s="18"/>
      <c r="L73" s="18">
        <f>+L72/((L61+L54-L57)/12)</f>
        <v>13.833561912225706</v>
      </c>
      <c r="N73" t="s">
        <v>54</v>
      </c>
      <c r="O73" s="18"/>
      <c r="P73" s="18">
        <f>+P72/((P61+P54-P57)/12)</f>
        <v>15.01233505450373</v>
      </c>
      <c r="R73" t="s">
        <v>54</v>
      </c>
      <c r="S73" s="18"/>
      <c r="T73" s="18">
        <f>+T72/((T61+T54-T57)/12)</f>
        <v>16.234939759036145</v>
      </c>
    </row>
    <row r="75" spans="1:20" x14ac:dyDescent="0.25">
      <c r="F75" s="54" t="s">
        <v>103</v>
      </c>
      <c r="H75" t="s">
        <v>104</v>
      </c>
    </row>
    <row r="76" spans="1:20" x14ac:dyDescent="0.25">
      <c r="F76" t="s">
        <v>105</v>
      </c>
    </row>
    <row r="79" spans="1:20" x14ac:dyDescent="0.25">
      <c r="F79" t="s">
        <v>92</v>
      </c>
    </row>
    <row r="80" spans="1:20" x14ac:dyDescent="0.25">
      <c r="F80" t="s">
        <v>102</v>
      </c>
    </row>
    <row r="82" spans="6:11" x14ac:dyDescent="0.25">
      <c r="F82" s="82" t="s">
        <v>115</v>
      </c>
      <c r="G82" s="82"/>
      <c r="H82" s="82"/>
      <c r="I82" s="82"/>
      <c r="J82" s="80"/>
      <c r="K82" s="84"/>
    </row>
    <row r="83" spans="6:11" x14ac:dyDescent="0.25">
      <c r="F83" s="80"/>
      <c r="G83" s="80"/>
      <c r="H83" s="80"/>
      <c r="I83" s="80"/>
      <c r="J83" s="83"/>
      <c r="K83" s="85"/>
    </row>
    <row r="84" spans="6:11" x14ac:dyDescent="0.25">
      <c r="F84" s="80"/>
      <c r="G84" s="80" t="s">
        <v>62</v>
      </c>
      <c r="H84" s="80" t="s">
        <v>72</v>
      </c>
      <c r="I84" s="80" t="s">
        <v>75</v>
      </c>
      <c r="J84" s="80"/>
      <c r="K84" s="84"/>
    </row>
    <row r="85" spans="6:11" x14ac:dyDescent="0.25">
      <c r="F85" s="80" t="s">
        <v>73</v>
      </c>
      <c r="G85" s="81">
        <v>1200</v>
      </c>
      <c r="H85" s="81">
        <v>600</v>
      </c>
      <c r="I85" s="81">
        <v>50</v>
      </c>
      <c r="J85" s="81">
        <f>SUM(G85:I85)</f>
        <v>1850</v>
      </c>
      <c r="K85" s="84"/>
    </row>
    <row r="86" spans="6:11" x14ac:dyDescent="0.25">
      <c r="F86" s="79"/>
      <c r="G86" s="79"/>
      <c r="H86" s="79"/>
      <c r="I86" s="79"/>
      <c r="J86" s="79"/>
      <c r="K86" s="84"/>
    </row>
  </sheetData>
  <mergeCells count="20">
    <mergeCell ref="R1:T1"/>
    <mergeCell ref="R2:T2"/>
    <mergeCell ref="R3:T3"/>
    <mergeCell ref="S5:T5"/>
    <mergeCell ref="J1:L1"/>
    <mergeCell ref="J2:L2"/>
    <mergeCell ref="J3:L3"/>
    <mergeCell ref="K5:L5"/>
    <mergeCell ref="N1:P1"/>
    <mergeCell ref="N2:P2"/>
    <mergeCell ref="N3:P3"/>
    <mergeCell ref="O5:P5"/>
    <mergeCell ref="A1:C1"/>
    <mergeCell ref="A2:C2"/>
    <mergeCell ref="A3:C3"/>
    <mergeCell ref="B5:C5"/>
    <mergeCell ref="F1:H1"/>
    <mergeCell ref="F2:H2"/>
    <mergeCell ref="F3:H3"/>
    <mergeCell ref="G5:H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abSelected="1" workbookViewId="0">
      <selection sqref="A1:F1"/>
    </sheetView>
  </sheetViews>
  <sheetFormatPr defaultRowHeight="15" x14ac:dyDescent="0.25"/>
  <cols>
    <col min="1" max="1" width="35.42578125" customWidth="1"/>
    <col min="2" max="2" width="19" style="50" customWidth="1"/>
    <col min="3" max="3" width="17" style="12" customWidth="1"/>
    <col min="4" max="4" width="16.7109375" style="12" customWidth="1"/>
    <col min="5" max="5" width="17" style="12" customWidth="1"/>
    <col min="6" max="6" width="19.28515625" style="49" customWidth="1"/>
    <col min="7" max="7" width="17.85546875" style="49" customWidth="1"/>
  </cols>
  <sheetData>
    <row r="1" spans="1:7" x14ac:dyDescent="0.25">
      <c r="A1" s="91" t="s">
        <v>119</v>
      </c>
      <c r="B1" s="91"/>
      <c r="C1" s="91"/>
      <c r="D1" s="91"/>
      <c r="E1" s="91"/>
      <c r="F1" s="91"/>
      <c r="G1"/>
    </row>
    <row r="2" spans="1:7" x14ac:dyDescent="0.25">
      <c r="A2" s="74"/>
      <c r="B2" s="48"/>
      <c r="C2" s="48"/>
      <c r="D2" s="74"/>
      <c r="E2" s="74"/>
      <c r="F2" s="74"/>
      <c r="G2" s="48"/>
    </row>
    <row r="3" spans="1:7" x14ac:dyDescent="0.25">
      <c r="A3" s="51"/>
      <c r="B3" s="92" t="s">
        <v>97</v>
      </c>
      <c r="C3" s="93"/>
      <c r="D3" s="93"/>
      <c r="E3" s="94" t="s">
        <v>98</v>
      </c>
      <c r="F3" s="95"/>
      <c r="G3" s="96"/>
    </row>
    <row r="4" spans="1:7" ht="30" x14ac:dyDescent="0.25">
      <c r="A4" s="52" t="s">
        <v>33</v>
      </c>
      <c r="B4" s="68"/>
      <c r="C4" s="55" t="s">
        <v>86</v>
      </c>
      <c r="D4" s="72" t="s">
        <v>32</v>
      </c>
      <c r="E4" s="66"/>
      <c r="F4" s="57" t="s">
        <v>87</v>
      </c>
      <c r="G4" s="71" t="s">
        <v>32</v>
      </c>
    </row>
    <row r="5" spans="1:7" x14ac:dyDescent="0.25">
      <c r="A5" s="51"/>
      <c r="B5" s="69"/>
      <c r="C5" s="56"/>
      <c r="D5" s="73"/>
      <c r="E5" s="43"/>
      <c r="F5" s="58"/>
      <c r="G5" s="43"/>
    </row>
    <row r="6" spans="1:7" x14ac:dyDescent="0.25">
      <c r="A6" s="51" t="s">
        <v>82</v>
      </c>
      <c r="B6" s="69">
        <v>1392</v>
      </c>
      <c r="C6" s="56">
        <v>24</v>
      </c>
      <c r="D6" s="73">
        <v>58</v>
      </c>
      <c r="E6" s="67"/>
      <c r="F6" s="58"/>
      <c r="G6" s="43"/>
    </row>
    <row r="7" spans="1:7" x14ac:dyDescent="0.25">
      <c r="A7" s="51" t="s">
        <v>83</v>
      </c>
      <c r="B7" s="69">
        <v>348</v>
      </c>
      <c r="C7" s="56">
        <v>6</v>
      </c>
      <c r="D7" s="73">
        <v>58</v>
      </c>
      <c r="E7" s="67"/>
      <c r="F7" s="58"/>
      <c r="G7" s="43"/>
    </row>
    <row r="8" spans="1:7" x14ac:dyDescent="0.25">
      <c r="A8" s="51" t="s">
        <v>84</v>
      </c>
      <c r="B8" s="69">
        <v>1566</v>
      </c>
      <c r="C8" s="56">
        <v>27</v>
      </c>
      <c r="D8" s="73">
        <v>58</v>
      </c>
      <c r="E8" s="67"/>
      <c r="F8" s="58"/>
      <c r="G8" s="43"/>
    </row>
    <row r="9" spans="1:7" x14ac:dyDescent="0.25">
      <c r="A9" s="51" t="s">
        <v>85</v>
      </c>
      <c r="B9" s="69">
        <f>SUM(B6:B8)</f>
        <v>3306</v>
      </c>
      <c r="C9" s="56">
        <f>SUM(C6:C8)</f>
        <v>57</v>
      </c>
      <c r="D9" s="73"/>
      <c r="E9" s="67"/>
      <c r="F9" s="58"/>
      <c r="G9" s="43"/>
    </row>
    <row r="10" spans="1:7" x14ac:dyDescent="0.25">
      <c r="A10" s="51"/>
      <c r="B10" s="69"/>
      <c r="C10" s="56"/>
      <c r="D10" s="73"/>
      <c r="E10" s="58"/>
      <c r="F10" s="58"/>
      <c r="G10" s="43"/>
    </row>
    <row r="11" spans="1:7" x14ac:dyDescent="0.25">
      <c r="A11" s="51" t="s">
        <v>66</v>
      </c>
      <c r="B11" s="69">
        <v>696</v>
      </c>
      <c r="C11" s="56">
        <v>12</v>
      </c>
      <c r="D11" s="73">
        <v>58</v>
      </c>
      <c r="E11" s="58"/>
      <c r="F11" s="58"/>
      <c r="G11" s="43"/>
    </row>
    <row r="12" spans="1:7" x14ac:dyDescent="0.25">
      <c r="A12" s="51" t="s">
        <v>67</v>
      </c>
      <c r="B12" s="69">
        <v>1450</v>
      </c>
      <c r="C12" s="56">
        <v>25</v>
      </c>
      <c r="D12" s="73">
        <v>58</v>
      </c>
      <c r="E12" s="58"/>
      <c r="F12" s="58"/>
      <c r="G12" s="43"/>
    </row>
    <row r="13" spans="1:7" x14ac:dyDescent="0.25">
      <c r="A13" s="51" t="s">
        <v>88</v>
      </c>
      <c r="B13" s="69">
        <v>1566</v>
      </c>
      <c r="C13" s="56">
        <v>27</v>
      </c>
      <c r="D13" s="73">
        <v>58</v>
      </c>
      <c r="E13" s="58"/>
      <c r="F13" s="58"/>
      <c r="G13" s="43"/>
    </row>
    <row r="14" spans="1:7" x14ac:dyDescent="0.25">
      <c r="A14" s="51" t="s">
        <v>89</v>
      </c>
      <c r="B14" s="69">
        <f>SUM(B11:B13)</f>
        <v>3712</v>
      </c>
      <c r="C14" s="56">
        <f>SUM(C11:C13)</f>
        <v>64</v>
      </c>
      <c r="D14" s="73"/>
      <c r="E14" s="58"/>
      <c r="F14" s="58"/>
      <c r="G14" s="43"/>
    </row>
    <row r="15" spans="1:7" x14ac:dyDescent="0.25">
      <c r="A15" s="51"/>
      <c r="B15" s="69"/>
      <c r="C15" s="56"/>
      <c r="D15" s="73"/>
      <c r="E15" s="58"/>
      <c r="F15" s="58"/>
      <c r="G15" s="43"/>
    </row>
    <row r="16" spans="1:7" x14ac:dyDescent="0.25">
      <c r="A16" s="53" t="s">
        <v>96</v>
      </c>
      <c r="B16" s="70"/>
      <c r="C16" s="56"/>
      <c r="D16" s="73"/>
      <c r="E16" s="58"/>
      <c r="F16" s="58"/>
      <c r="G16" s="43"/>
    </row>
    <row r="17" spans="1:7" x14ac:dyDescent="0.25">
      <c r="A17" s="51" t="s">
        <v>68</v>
      </c>
      <c r="B17" s="69">
        <v>580</v>
      </c>
      <c r="C17" s="56">
        <v>10</v>
      </c>
      <c r="D17" s="73">
        <v>58</v>
      </c>
      <c r="E17" s="58"/>
      <c r="F17" s="58"/>
      <c r="G17" s="43"/>
    </row>
    <row r="18" spans="1:7" x14ac:dyDescent="0.25">
      <c r="A18" s="51" t="s">
        <v>69</v>
      </c>
      <c r="B18" s="69">
        <v>1450</v>
      </c>
      <c r="C18" s="65">
        <v>25</v>
      </c>
      <c r="D18" s="73">
        <v>58</v>
      </c>
      <c r="E18" s="58"/>
      <c r="F18" s="58"/>
      <c r="G18" s="43"/>
    </row>
    <row r="19" spans="1:7" x14ac:dyDescent="0.25">
      <c r="A19" s="51" t="s">
        <v>90</v>
      </c>
      <c r="B19" s="69">
        <f>SUM(B17:B18)</f>
        <v>2030</v>
      </c>
      <c r="C19" s="56">
        <f>SUM(C17:C18)</f>
        <v>35</v>
      </c>
      <c r="D19" s="73"/>
      <c r="E19" s="58"/>
      <c r="F19" s="58"/>
      <c r="G19" s="43"/>
    </row>
    <row r="20" spans="1:7" x14ac:dyDescent="0.25">
      <c r="A20" s="51"/>
      <c r="B20" s="69"/>
      <c r="C20" s="56"/>
      <c r="D20" s="73"/>
      <c r="E20" s="58"/>
      <c r="F20" s="58"/>
      <c r="G20" s="43"/>
    </row>
    <row r="21" spans="1:7" x14ac:dyDescent="0.25">
      <c r="A21" s="51"/>
      <c r="B21" s="69"/>
      <c r="C21" s="56"/>
      <c r="D21" s="73"/>
      <c r="E21" s="58"/>
      <c r="F21" s="58"/>
      <c r="G21" s="43"/>
    </row>
    <row r="22" spans="1:7" x14ac:dyDescent="0.25">
      <c r="A22" s="51" t="s">
        <v>31</v>
      </c>
      <c r="B22" s="69"/>
      <c r="C22" s="56"/>
      <c r="D22" s="73"/>
      <c r="E22" s="58"/>
      <c r="F22" s="58"/>
      <c r="G22" s="43"/>
    </row>
    <row r="23" spans="1:7" x14ac:dyDescent="0.25">
      <c r="A23" s="51" t="s">
        <v>101</v>
      </c>
      <c r="B23" s="69">
        <v>0</v>
      </c>
      <c r="C23" s="56">
        <v>0</v>
      </c>
      <c r="D23" s="73"/>
      <c r="E23" s="58"/>
      <c r="F23" s="58"/>
      <c r="G23" s="43"/>
    </row>
    <row r="24" spans="1:7" x14ac:dyDescent="0.25">
      <c r="A24" s="51" t="s">
        <v>76</v>
      </c>
      <c r="B24" s="69">
        <v>0</v>
      </c>
      <c r="C24" s="56"/>
      <c r="D24" s="73"/>
      <c r="E24" s="58"/>
      <c r="F24" s="58"/>
      <c r="G24" s="43"/>
    </row>
    <row r="25" spans="1:7" x14ac:dyDescent="0.25">
      <c r="A25" s="51" t="s">
        <v>30</v>
      </c>
      <c r="B25" s="69">
        <v>0</v>
      </c>
      <c r="C25" s="56"/>
      <c r="D25" s="73"/>
      <c r="E25" s="58"/>
      <c r="F25" s="58"/>
      <c r="G25" s="43"/>
    </row>
    <row r="26" spans="1:7" x14ac:dyDescent="0.25">
      <c r="A26" s="51" t="s">
        <v>91</v>
      </c>
      <c r="B26" s="69">
        <v>600</v>
      </c>
      <c r="C26" s="56">
        <v>10</v>
      </c>
      <c r="D26" s="73"/>
      <c r="E26" s="58"/>
      <c r="F26" s="58"/>
      <c r="G26" s="43"/>
    </row>
    <row r="27" spans="1:7" x14ac:dyDescent="0.25">
      <c r="A27" s="51" t="s">
        <v>12</v>
      </c>
      <c r="B27" s="69">
        <f>SUM(B23:B26)</f>
        <v>600</v>
      </c>
      <c r="C27" s="56">
        <f>SUM(C23:C26)</f>
        <v>10</v>
      </c>
      <c r="D27" s="73"/>
      <c r="E27" s="58"/>
      <c r="F27" s="58"/>
      <c r="G27" s="43"/>
    </row>
    <row r="28" spans="1:7" x14ac:dyDescent="0.25">
      <c r="A28" s="51"/>
      <c r="B28" s="69"/>
      <c r="C28" s="56"/>
      <c r="D28" s="73"/>
      <c r="E28" s="58"/>
      <c r="F28" s="58"/>
      <c r="G28" s="43"/>
    </row>
    <row r="29" spans="1:7" x14ac:dyDescent="0.25">
      <c r="A29" s="51" t="s">
        <v>29</v>
      </c>
      <c r="B29" s="69"/>
      <c r="C29" s="56"/>
      <c r="D29" s="73"/>
      <c r="E29" s="58"/>
      <c r="F29" s="58"/>
      <c r="G29" s="43"/>
    </row>
    <row r="30" spans="1:7" x14ac:dyDescent="0.25">
      <c r="A30" s="51" t="s">
        <v>28</v>
      </c>
      <c r="B30" s="69">
        <v>900</v>
      </c>
      <c r="C30" s="56">
        <v>15</v>
      </c>
      <c r="D30" s="73"/>
      <c r="E30" s="58"/>
      <c r="F30" s="58"/>
      <c r="G30" s="43"/>
    </row>
    <row r="31" spans="1:7" x14ac:dyDescent="0.25">
      <c r="A31" s="51" t="s">
        <v>27</v>
      </c>
      <c r="B31" s="69">
        <v>150</v>
      </c>
      <c r="C31" s="56"/>
      <c r="D31" s="73"/>
      <c r="E31" s="58"/>
      <c r="F31" s="58"/>
      <c r="G31" s="43"/>
    </row>
    <row r="32" spans="1:7" x14ac:dyDescent="0.25">
      <c r="A32" s="51"/>
      <c r="B32" s="69"/>
      <c r="C32" s="56"/>
      <c r="D32" s="73"/>
      <c r="E32" s="58"/>
      <c r="F32" s="58"/>
      <c r="G32" s="43"/>
    </row>
    <row r="33" spans="1:7" x14ac:dyDescent="0.25">
      <c r="A33" s="51" t="s">
        <v>26</v>
      </c>
      <c r="B33" s="69">
        <f>SUM(B9+B14+B19+B27+B30+B31)</f>
        <v>10698</v>
      </c>
      <c r="C33" s="63">
        <f>SUM(C9+C14+C19+C27+C30+C31)</f>
        <v>181</v>
      </c>
      <c r="D33" s="73"/>
      <c r="E33" s="58"/>
      <c r="F33" s="64"/>
      <c r="G33" s="43"/>
    </row>
    <row r="34" spans="1:7" x14ac:dyDescent="0.25">
      <c r="A34" s="59" t="s">
        <v>77</v>
      </c>
      <c r="B34" s="60"/>
      <c r="C34" s="62">
        <v>185</v>
      </c>
      <c r="D34" s="61"/>
      <c r="E34" s="61"/>
      <c r="F34" s="62"/>
      <c r="G34" s="61"/>
    </row>
    <row r="35" spans="1:7" x14ac:dyDescent="0.25">
      <c r="C35" s="49"/>
      <c r="F35" s="12"/>
    </row>
  </sheetData>
  <mergeCells count="3">
    <mergeCell ref="A1:F1"/>
    <mergeCell ref="B3:D3"/>
    <mergeCell ref="E3:G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Comparison</vt:lpstr>
      <vt:lpstr>AnnMtg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Scott</dc:creator>
  <cp:lastModifiedBy>Patty Morgan</cp:lastModifiedBy>
  <cp:lastPrinted>2016-03-09T18:44:26Z</cp:lastPrinted>
  <dcterms:created xsi:type="dcterms:W3CDTF">2014-07-17T20:21:05Z</dcterms:created>
  <dcterms:modified xsi:type="dcterms:W3CDTF">2019-10-23T16:30:34Z</dcterms:modified>
</cp:coreProperties>
</file>